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240" yWindow="120" windowWidth="14940" windowHeight="9225"/>
  </bookViews>
  <sheets>
    <sheet name="Intro" sheetId="8" r:id="rId1"/>
    <sheet name="Inputs" sheetId="1" r:id="rId2"/>
    <sheet name="Computations" sheetId="2" r:id="rId3"/>
    <sheet name="Results" sheetId="3" r:id="rId4"/>
    <sheet name="Formulas" sheetId="4" r:id="rId5"/>
    <sheet name="Labels" sheetId="5" r:id="rId6"/>
  </sheets>
  <definedNames>
    <definedName name="_xlnm.Print_Titles" localSheetId="0">Intro!$1:$4</definedName>
  </definedNames>
  <calcPr calcId="125725"/>
</workbook>
</file>

<file path=xl/calcChain.xml><?xml version="1.0" encoding="utf-8"?>
<calcChain xmlns="http://schemas.openxmlformats.org/spreadsheetml/2006/main">
  <c r="A1" i="1"/>
  <c r="A2"/>
  <c r="A3"/>
  <c r="A4"/>
  <c r="A5"/>
  <c r="A7"/>
  <c r="A8"/>
  <c r="B9"/>
  <c r="C9"/>
  <c r="D9"/>
  <c r="E9"/>
  <c r="A10"/>
  <c r="B10"/>
  <c r="C10"/>
  <c r="A11"/>
  <c r="B11"/>
  <c r="C11"/>
  <c r="A12"/>
  <c r="B12"/>
  <c r="C12"/>
  <c r="B15"/>
  <c r="C15"/>
  <c r="D15"/>
  <c r="A16"/>
  <c r="A17"/>
  <c r="B17"/>
  <c r="C17"/>
  <c r="D17"/>
  <c r="A18"/>
  <c r="B18"/>
  <c r="C18"/>
  <c r="D18"/>
  <c r="A19"/>
  <c r="B19"/>
  <c r="C19"/>
  <c r="D19"/>
  <c r="A20"/>
  <c r="A21"/>
  <c r="A23"/>
  <c r="A24"/>
  <c r="B25"/>
  <c r="C25"/>
  <c r="A26"/>
  <c r="B26"/>
  <c r="A27"/>
  <c r="B27"/>
  <c r="A28"/>
  <c r="B28"/>
  <c r="A29"/>
  <c r="A32"/>
  <c r="A33"/>
  <c r="A34"/>
  <c r="B36"/>
  <c r="C36"/>
  <c r="D36"/>
  <c r="A37"/>
  <c r="A38"/>
  <c r="B38"/>
  <c r="C38"/>
  <c r="C12" i="2" s="1"/>
  <c r="D38" i="1"/>
  <c r="A39"/>
  <c r="B39"/>
  <c r="B13" i="2" s="1"/>
  <c r="C39" i="1"/>
  <c r="C13" i="2" s="1"/>
  <c r="D39" i="1"/>
  <c r="D13" i="2" s="1"/>
  <c r="A40" i="1"/>
  <c r="B40"/>
  <c r="B14" i="2" s="1"/>
  <c r="C40" i="1"/>
  <c r="C14" i="2" s="1"/>
  <c r="D40" i="1"/>
  <c r="A41"/>
  <c r="A42"/>
  <c r="A1" i="2"/>
  <c r="A2"/>
  <c r="A3"/>
  <c r="B4"/>
  <c r="C4"/>
  <c r="D4"/>
  <c r="A5"/>
  <c r="A6"/>
  <c r="A7"/>
  <c r="A8"/>
  <c r="A9"/>
  <c r="A11"/>
  <c r="A12"/>
  <c r="D12"/>
  <c r="A13"/>
  <c r="A14"/>
  <c r="D14"/>
  <c r="A15"/>
  <c r="A1" i="3"/>
  <c r="A2"/>
  <c r="A3"/>
  <c r="B4"/>
  <c r="C4"/>
  <c r="D4"/>
  <c r="E4"/>
  <c r="F4"/>
  <c r="G4"/>
  <c r="A5"/>
  <c r="B5"/>
  <c r="C5"/>
  <c r="E5"/>
  <c r="G5"/>
  <c r="A6"/>
  <c r="B6"/>
  <c r="C6"/>
  <c r="E6"/>
  <c r="G6"/>
  <c r="A7"/>
  <c r="B7"/>
  <c r="C7"/>
  <c r="E7"/>
  <c r="G7"/>
  <c r="A1" i="4"/>
  <c r="A2"/>
  <c r="A3"/>
  <c r="B5"/>
  <c r="B7"/>
  <c r="B9"/>
  <c r="B11"/>
  <c r="B13"/>
  <c r="B15"/>
  <c r="B17"/>
  <c r="B19"/>
  <c r="B21"/>
  <c r="B23"/>
  <c r="B25"/>
  <c r="B27"/>
  <c r="B29"/>
  <c r="B31"/>
  <c r="A1" i="5"/>
  <c r="A2"/>
  <c r="A3"/>
  <c r="B12" i="2"/>
  <c r="B29" i="1"/>
  <c r="C28" s="1"/>
  <c r="D15" i="2" l="1"/>
  <c r="D41" i="1" s="1"/>
  <c r="C15" i="2"/>
  <c r="C41" i="1" s="1"/>
  <c r="D8" i="2"/>
  <c r="B8"/>
  <c r="C8"/>
  <c r="B15"/>
  <c r="B41" i="1" s="1"/>
  <c r="C29"/>
  <c r="C26"/>
  <c r="C27"/>
  <c r="C6" i="2" l="1"/>
  <c r="D6"/>
  <c r="B6"/>
  <c r="C7"/>
  <c r="B7"/>
  <c r="D7"/>
  <c r="D9" l="1"/>
  <c r="D7" i="3" s="1"/>
  <c r="F7" s="1"/>
  <c r="C9" i="2"/>
  <c r="D6" i="3" s="1"/>
  <c r="F6" s="1"/>
  <c r="B9" i="2"/>
  <c r="D5" i="3" s="1"/>
  <c r="F5" s="1"/>
</calcChain>
</file>

<file path=xl/comments1.xml><?xml version="1.0" encoding="utf-8"?>
<comments xmlns="http://schemas.openxmlformats.org/spreadsheetml/2006/main">
  <authors>
    <author>HIC</author>
  </authors>
  <commentList>
    <comment ref="B9" authorId="0">
      <text>
        <r>
          <rPr>
            <b/>
            <sz val="8"/>
            <rFont val="Arial"/>
            <family val="2"/>
          </rPr>
          <t>Name of the employer for each opportunity
(variable Employer)</t>
        </r>
      </text>
    </comment>
    <comment ref="C9" authorId="0">
      <text>
        <r>
          <rPr>
            <b/>
            <sz val="8"/>
            <rFont val="Arial"/>
            <family val="2"/>
          </rPr>
          <t>Job title for each opportunity
(variable Job_Title)</t>
        </r>
      </text>
    </comment>
    <comment ref="D9" authorId="0">
      <text>
        <r>
          <rPr>
            <b/>
            <sz val="8"/>
            <rFont val="Arial"/>
            <family val="2"/>
          </rPr>
          <t>The probability that an opportunity will be
offered
(variable Job_Probability)</t>
        </r>
      </text>
    </comment>
    <comment ref="E9" authorId="0">
      <text>
        <r>
          <rPr>
            <b/>
            <sz val="8"/>
            <rFont val="Arial"/>
            <family val="2"/>
          </rPr>
          <t>Most recent date in which you updated information
for each opportunity
(variable Job_Date_Updated)</t>
        </r>
      </text>
    </comment>
    <comment ref="A16" authorId="0">
      <text>
        <r>
          <rPr>
            <b/>
            <sz val="8"/>
            <rFont val="Arial"/>
            <family val="2"/>
          </rPr>
          <t>Your ratings of each opportunity on each
evaluation criterion
(variable Job_Ratings)</t>
        </r>
      </text>
    </comment>
    <comment ref="B25" authorId="0">
      <text>
        <r>
          <rPr>
            <b/>
            <sz val="8"/>
            <rFont val="Arial"/>
            <family val="2"/>
          </rPr>
          <t>Weights that you assign to each evaluation
criterion, to indicate how important it is in
evaluating oppportunities
(variable Weights)</t>
        </r>
      </text>
    </comment>
    <comment ref="C25" authorId="0">
      <text>
        <r>
          <rPr>
            <b/>
            <sz val="8"/>
            <rFont val="Arial"/>
            <family val="2"/>
          </rPr>
          <t>The weights you assigned to each evaluation
criterion, but normalized so the sum of all the
weights is 1
(variable Weights_Normed)</t>
        </r>
      </text>
    </comment>
    <comment ref="A34" authorId="0">
      <text>
        <r>
          <rPr>
            <b/>
            <sz val="8"/>
            <rFont val="Arial"/>
            <family val="2"/>
          </rPr>
          <t>A number that reflects how risk averse you are. We
recommend a number between 0 and 1. 0 means you
only care about the expected (average) return in
an uncertain situation. 1 means you will accept a
somewhat lower expected return if that can reduce
the variance of the return.
(variable Risk_Aversion)</t>
        </r>
      </text>
    </comment>
    <comment ref="A37" authorId="0">
      <text>
        <r>
          <rPr>
            <b/>
            <sz val="8"/>
            <rFont val="Arial"/>
            <family val="2"/>
          </rPr>
          <t>The standard deviation in your ratings is a
measure of how inaccurate your ratings of
opportunities on each criterion are
(variable Std_Dev_Ratings)</t>
        </r>
      </text>
    </comment>
  </commentList>
</comments>
</file>

<file path=xl/comments2.xml><?xml version="1.0" encoding="utf-8"?>
<comments xmlns="http://schemas.openxmlformats.org/spreadsheetml/2006/main">
  <authors>
    <author>HIC</author>
  </authors>
  <commentList>
    <comment ref="A5" authorId="0">
      <text>
        <r>
          <rPr>
            <b/>
            <sz val="8"/>
            <rFont val="Arial"/>
            <family val="2"/>
          </rPr>
          <t>Normalized version of your ratings with the sum of
weights for the criteria summing to 1
(variable Job_Ratings_Norm_Wtd)</t>
        </r>
      </text>
    </comment>
    <comment ref="A11" authorId="0">
      <text>
        <r>
          <rPr>
            <b/>
            <sz val="8"/>
            <rFont val="Arial"/>
            <family val="2"/>
          </rPr>
          <t>The variance in your ratings is a measure of how
much inaccurate your ratings affect the final
scores of alternatives
(variable Variance_Ratings)</t>
        </r>
      </text>
    </comment>
  </commentList>
</comments>
</file>

<file path=xl/comments3.xml><?xml version="1.0" encoding="utf-8"?>
<comments xmlns="http://schemas.openxmlformats.org/spreadsheetml/2006/main">
  <authors>
    <author>HIC</author>
  </authors>
  <commentList>
    <comment ref="B4" authorId="0">
      <text>
        <r>
          <rPr>
            <b/>
            <sz val="8"/>
            <rFont val="Arial"/>
            <family val="2"/>
          </rPr>
          <t>Name of the employer for each opportunity
(variable Employer)</t>
        </r>
      </text>
    </comment>
    <comment ref="C4" authorId="0">
      <text>
        <r>
          <rPr>
            <b/>
            <sz val="8"/>
            <rFont val="Arial"/>
            <family val="2"/>
          </rPr>
          <t>Job title for each opportunity
(variable Job_Title)</t>
        </r>
      </text>
    </comment>
    <comment ref="D4" authorId="0">
      <text>
        <r>
          <rPr>
            <b/>
            <sz val="8"/>
            <rFont val="Arial"/>
            <family val="2"/>
          </rPr>
          <t>Final score or rating for each opportunity, with
no adjustment for uncertainty, based on your
ratings of each opportunity on each evaluation
criterion
(variable Job_Final_Score)</t>
        </r>
      </text>
    </comment>
    <comment ref="E4" authorId="0">
      <text>
        <r>
          <rPr>
            <b/>
            <sz val="8"/>
            <rFont val="Arial"/>
            <family val="2"/>
          </rPr>
          <t>The probability that an opportunity will be
offered
(variable Job_Probability)</t>
        </r>
      </text>
    </comment>
    <comment ref="F4" authorId="0">
      <text>
        <r>
          <rPr>
            <b/>
            <sz val="8"/>
            <rFont val="Arial"/>
            <family val="2"/>
          </rPr>
          <t>Final score for each decision alternative,
including reduction for risk
(variable Job_Final_Score_Risk_Adjusted)</t>
        </r>
      </text>
    </comment>
    <comment ref="G4" authorId="0">
      <text>
        <r>
          <rPr>
            <b/>
            <sz val="8"/>
            <rFont val="Arial"/>
            <family val="2"/>
          </rPr>
          <t>Most recent date in which you updated information
for each opportunity
(variable Job_Date_Updated)</t>
        </r>
      </text>
    </comment>
  </commentList>
</comments>
</file>

<file path=xl/comments4.xml><?xml version="1.0" encoding="utf-8"?>
<comments xmlns="http://schemas.openxmlformats.org/spreadsheetml/2006/main">
  <authors>
    <author>HIC</author>
  </authors>
  <commentList>
    <comment ref="B5" authorId="0">
      <text>
        <r>
          <rPr>
            <b/>
            <sz val="8"/>
            <rFont val="Arial"/>
            <family val="2"/>
          </rPr>
          <t>Name of the employer for each opportunity
(variable Employer)</t>
        </r>
      </text>
    </comment>
    <comment ref="B7" authorId="0">
      <text>
        <r>
          <rPr>
            <b/>
            <sz val="8"/>
            <rFont val="Arial"/>
            <family val="2"/>
          </rPr>
          <t>Most recent date in which you updated information
for each opportunity
(variable Job_Date_Updated)</t>
        </r>
      </text>
    </comment>
    <comment ref="B9" authorId="0">
      <text>
        <r>
          <rPr>
            <b/>
            <sz val="8"/>
            <rFont val="Arial"/>
            <family val="2"/>
          </rPr>
          <t>Final score or rating for each opportunity, with
no adjustment for uncertainty, based on your
ratings of each opportunity on each evaluation
criterion
(variable Job_Final_Score)</t>
        </r>
      </text>
    </comment>
    <comment ref="B11" authorId="0">
      <text>
        <r>
          <rPr>
            <b/>
            <sz val="8"/>
            <rFont val="Arial"/>
            <family val="2"/>
          </rPr>
          <t>Final score for each decision alternative,
including reduction for risk
(variable Job_Final_Score_Risk_Adjusted)</t>
        </r>
      </text>
    </comment>
    <comment ref="B13" authorId="0">
      <text>
        <r>
          <rPr>
            <b/>
            <sz val="8"/>
            <rFont val="Arial"/>
            <family val="2"/>
          </rPr>
          <t>One minus probability of the opportunity being
offered</t>
        </r>
      </text>
    </comment>
    <comment ref="B15" authorId="0">
      <text>
        <r>
          <rPr>
            <b/>
            <sz val="8"/>
            <rFont val="Arial"/>
            <family val="2"/>
          </rPr>
          <t>The probability that an opportunity will be
offered
(variable Job_Probability)</t>
        </r>
      </text>
    </comment>
    <comment ref="B17" authorId="0">
      <text>
        <r>
          <rPr>
            <b/>
            <sz val="8"/>
            <rFont val="Arial"/>
            <family val="2"/>
          </rPr>
          <t>Your ratings of each opportunity on each
evaluation criterion
(variable Job_Ratings)</t>
        </r>
      </text>
    </comment>
    <comment ref="B19" authorId="0">
      <text>
        <r>
          <rPr>
            <b/>
            <sz val="8"/>
            <rFont val="Arial"/>
            <family val="2"/>
          </rPr>
          <t>Normalized version of your ratings with the sum of
weights for the criteria summing to 1
(variable Job_Ratings_Norm_Wtd)</t>
        </r>
      </text>
    </comment>
    <comment ref="B21" authorId="0">
      <text>
        <r>
          <rPr>
            <b/>
            <sz val="8"/>
            <rFont val="Arial"/>
            <family val="2"/>
          </rPr>
          <t>Job title for each opportunity
(variable Job_Title)</t>
        </r>
      </text>
    </comment>
    <comment ref="B23" authorId="0">
      <text>
        <r>
          <rPr>
            <b/>
            <sz val="8"/>
            <rFont val="Arial"/>
            <family val="2"/>
          </rPr>
          <t>A number that reflects how risk averse you are. We
recommend a number between 0 and 1. 0 means you
only care about the expected (average) return in
an uncertain situation. 1 means you will accept a
somewhat lower expected return if that can reduce
the variance of the return.
(variable Risk_Aversion)</t>
        </r>
      </text>
    </comment>
    <comment ref="B25" authorId="0">
      <text>
        <r>
          <rPr>
            <b/>
            <sz val="8"/>
            <rFont val="Arial"/>
            <family val="2"/>
          </rPr>
          <t>The standard deviation in your ratings is a
measure of how inaccurate your ratings of
opportunities on each criterion are
(variable Std_Dev_Ratings)</t>
        </r>
      </text>
    </comment>
    <comment ref="B27" authorId="0">
      <text>
        <r>
          <rPr>
            <b/>
            <sz val="8"/>
            <rFont val="Arial"/>
            <family val="2"/>
          </rPr>
          <t>The variance in your ratings is a measure of how
much inaccurate your ratings affect the final
scores of alternatives
(variable Variance_Ratings)</t>
        </r>
      </text>
    </comment>
    <comment ref="B29" authorId="0">
      <text>
        <r>
          <rPr>
            <b/>
            <sz val="8"/>
            <rFont val="Arial"/>
            <family val="2"/>
          </rPr>
          <t>Weights that you assign to each evaluation
criterion, to indicate how important it is in
evaluating oppportunities
(variable Weights)</t>
        </r>
      </text>
    </comment>
    <comment ref="B31" authorId="0">
      <text>
        <r>
          <rPr>
            <b/>
            <sz val="8"/>
            <rFont val="Arial"/>
            <family val="2"/>
          </rPr>
          <t>The weights you assigned to each evaluation
criterion, but normalized so the sum of all the
weights is 1
(variable Weights_Normed)</t>
        </r>
      </text>
    </comment>
  </commentList>
</comments>
</file>

<file path=xl/sharedStrings.xml><?xml version="1.0" encoding="utf-8"?>
<sst xmlns="http://schemas.openxmlformats.org/spreadsheetml/2006/main" count="159" uniqueCount="125">
  <si>
    <t>Your ratings of each opportunity on each evaluation criterion</t>
  </si>
  <si>
    <t xml:space="preserve">  Compensation</t>
  </si>
  <si>
    <t>Normalized version of your ratings with the sum of weights for the criteria summing to 1</t>
  </si>
  <si>
    <t>Company</t>
  </si>
  <si>
    <t>Risk_Aversion</t>
  </si>
  <si>
    <t xml:space="preserve">  Job</t>
  </si>
  <si>
    <t>Uncertainty in Ratings</t>
  </si>
  <si>
    <t>sqrt(Variance_Ratings)</t>
  </si>
  <si>
    <t>Compensation</t>
  </si>
  <si>
    <t>Roll-up:</t>
  </si>
  <si>
    <t>Job_Offer_1MinusProb</t>
  </si>
  <si>
    <t>Display Label</t>
  </si>
  <si>
    <t>Last Updated</t>
  </si>
  <si>
    <t>Weights_Normed</t>
  </si>
  <si>
    <t>Job title for each opportunity</t>
  </si>
  <si>
    <t>Weights/Weights["Criteria"]</t>
  </si>
  <si>
    <t>Job_Final_Score</t>
  </si>
  <si>
    <t>Job Probability</t>
  </si>
  <si>
    <t>Opportunity 2</t>
  </si>
  <si>
    <t>Job_Final_Score_Risk_Adjusted</t>
  </si>
  <si>
    <t>Job</t>
  </si>
  <si>
    <t>One minus probability of the opportunity being offered</t>
  </si>
  <si>
    <t>Opportunity 3</t>
  </si>
  <si>
    <t>Total</t>
  </si>
  <si>
    <t>Opportunity 1</t>
  </si>
  <si>
    <t>Name of the employer for each opportunity</t>
  </si>
  <si>
    <t>A number that reflects how risk averse you are. We recommend a number between 0 and 1. 0 means you only care about the expected (average) return in an uncertain situation. 1 means you will accept a somewhat lower expected return if that can reduce the variance of the return.</t>
  </si>
  <si>
    <t>The standard deviation in your ratings is a measure of how inaccurate your ratings of opportunities on each criterion are</t>
  </si>
  <si>
    <t xml:space="preserve">  Company</t>
  </si>
  <si>
    <t>Job_Date_Updated</t>
  </si>
  <si>
    <t>A hierarchical list of criteria on which the alternatives are evaluated</t>
  </si>
  <si>
    <t xml:space="preserve">  Opportunity_3</t>
  </si>
  <si>
    <t xml:space="preserve">  Opportunity_1</t>
  </si>
  <si>
    <t>The variance in your ratings is a measure of how much inaccurate your ratings affect the final scores of alternatives</t>
  </si>
  <si>
    <t>Job_Probability</t>
  </si>
  <si>
    <t>Criteria</t>
  </si>
  <si>
    <t xml:space="preserve">  Opportunity_2</t>
  </si>
  <si>
    <t>Criteria1</t>
  </si>
  <si>
    <t>Variance_Ratings</t>
  </si>
  <si>
    <t>The probability that an opportunity will be offered</t>
  </si>
  <si>
    <t>Employer</t>
  </si>
  <si>
    <t>Job_Ratings_Norm_Wtd</t>
  </si>
  <si>
    <t>1-Job_Probability</t>
  </si>
  <si>
    <t>Job Ratings</t>
  </si>
  <si>
    <t>Weights (&gt;=0)</t>
  </si>
  <si>
    <t>Total As</t>
  </si>
  <si>
    <t>Risk-Adjusted Score</t>
  </si>
  <si>
    <t>Display Item As</t>
  </si>
  <si>
    <t>Employer / Client</t>
  </si>
  <si>
    <t>(Job_Final_Score-Risk_Aversion*Variance_Ratings["Criteria"])*Job_Probability</t>
  </si>
  <si>
    <t>Job_Ratings*Weights_Normed</t>
  </si>
  <si>
    <t>Final score or rating for each opportunity, with no adjustment for uncertainty, based on your ratings of each opportunity on each evaluation criterion</t>
  </si>
  <si>
    <t>Criteria, Opportunities</t>
  </si>
  <si>
    <t>Data:</t>
  </si>
  <si>
    <t>Level As</t>
  </si>
  <si>
    <t>Job_Title</t>
  </si>
  <si>
    <t>Risk Aversion</t>
  </si>
  <si>
    <t>Score</t>
  </si>
  <si>
    <t>Variance of Ratings</t>
  </si>
  <si>
    <t>Std_Dev_Ratings^2</t>
  </si>
  <si>
    <t>Opportunities, Criteria</t>
  </si>
  <si>
    <t>Comment</t>
  </si>
  <si>
    <t>The weights you assigned to each evaluation criterion, but normalized so the sum of all the weights is 1</t>
  </si>
  <si>
    <t>Dimension (item)</t>
  </si>
  <si>
    <t>Weights</t>
  </si>
  <si>
    <t>Job Ratings Norm Wtd</t>
  </si>
  <si>
    <t>Normalized Weights</t>
  </si>
  <si>
    <t>Weights that you assign to each evaluation criterion, to indicate how important it is in evaluating oppportunities</t>
  </si>
  <si>
    <t>Variable</t>
  </si>
  <si>
    <t>Std_Dev_Ratings</t>
  </si>
  <si>
    <t>Opportunities</t>
  </si>
  <si>
    <t>Job_Ratings</t>
  </si>
  <si>
    <t>Most recent date in which you updated information for each opportunity</t>
  </si>
  <si>
    <t>Formula / Data</t>
  </si>
  <si>
    <t>Final score for each decision alternative, including reduction for risk</t>
  </si>
  <si>
    <t>Job Title</t>
  </si>
  <si>
    <t>Opportunity</t>
  </si>
  <si>
    <t>Dimension Index</t>
  </si>
  <si>
    <t>A list of potential employment opportunities</t>
  </si>
  <si>
    <t>Display As</t>
  </si>
  <si>
    <t>The key results are displayed on worksheet "Results."</t>
  </si>
  <si>
    <t>• The currently estimated probability that an offer of employment will be forthcoming.</t>
  </si>
  <si>
    <t>• A quantitative rating of each  opportunity for each decision criterion. (We used a range of 0 - 10 for ratings).</t>
  </si>
  <si>
    <t>• A weighting factor for each evaluation criterion. The weights are the same for all job opportunities.</t>
  </si>
  <si>
    <t>• A list of criteria for evaluating the job opportunities</t>
  </si>
  <si>
    <t>• A list of job alternatives (company name, position title)</t>
  </si>
  <si>
    <t>Inputs to the model include: (You can edit inputs in the darker blue cells in the workbook.)</t>
  </si>
  <si>
    <t>This application helps you to organize, evaluate, and rank job opportunities using your criteria, criterion weights, and your ratings for each opportunity on each criterion. It optionally factors in the probability of a job offer, uncertainties in your ratings, and your degree of risk aversion.</t>
  </si>
  <si>
    <r>
      <rPr>
        <sz val="10"/>
        <rFont val="Times New Roman"/>
        <family val="1"/>
      </rPr>
      <t>•</t>
    </r>
    <r>
      <rPr>
        <sz val="10"/>
        <rFont val="Arial"/>
        <family val="2"/>
      </rPr>
      <t xml:space="preserve"> </t>
    </r>
    <r>
      <rPr>
        <sz val="10"/>
        <rFont val="Arial"/>
        <family val="2"/>
      </rPr>
      <t>Our staff has extensive experience in many areas of business and engineering analysis.</t>
    </r>
  </si>
  <si>
    <t>Click "+" for more information.</t>
  </si>
  <si>
    <r>
      <rPr>
        <sz val="10"/>
        <rFont val="Calibri"/>
        <family val="2"/>
      </rPr>
      <t>−</t>
    </r>
    <r>
      <rPr>
        <sz val="10"/>
        <rFont val="Arial"/>
        <family val="2"/>
      </rPr>
      <t xml:space="preserve"> Each table has an Excel comment that provides a variable name and explains the variable. </t>
    </r>
  </si>
  <si>
    <r>
      <rPr>
        <sz val="10"/>
        <rFont val="Times New Roman"/>
        <family val="1"/>
      </rPr>
      <t>−</t>
    </r>
    <r>
      <rPr>
        <sz val="10"/>
        <rFont val="Arial"/>
        <family val="2"/>
      </rPr>
      <t xml:space="preserve"> Edit names of dimension items in once place (such as products, departments, expense accounts).</t>
    </r>
  </si>
  <si>
    <r>
      <rPr>
        <sz val="10"/>
        <rFont val="Times New Roman"/>
        <family val="1"/>
      </rPr>
      <t>−</t>
    </r>
    <r>
      <rPr>
        <sz val="10"/>
        <rFont val="Arial"/>
        <family val="2"/>
      </rPr>
      <t xml:space="preserve"> Edit the model start date of a template, so your template is not out of date when the start date changes.</t>
    </r>
  </si>
  <si>
    <r>
      <rPr>
        <sz val="10"/>
        <rFont val="Times New Roman"/>
        <family val="1"/>
      </rPr>
      <t>−</t>
    </r>
    <r>
      <rPr>
        <sz val="10"/>
        <rFont val="Arial"/>
        <family val="2"/>
      </rPr>
      <t xml:space="preserve"> Edit input data in clearly marked input cells.</t>
    </r>
  </si>
  <si>
    <r>
      <rPr>
        <sz val="10"/>
        <rFont val="Times New Roman"/>
        <family val="1"/>
      </rPr>
      <t>•</t>
    </r>
    <r>
      <rPr>
        <sz val="10"/>
        <rFont val="Arial"/>
        <family val="2"/>
      </rPr>
      <t xml:space="preserve"> You can edit many aspects of your Excel template after receiving it. (Click on "+" for more information.)</t>
    </r>
  </si>
  <si>
    <r>
      <rPr>
        <sz val="10"/>
        <rFont val="Calibri"/>
        <family val="2"/>
      </rPr>
      <t>−</t>
    </r>
    <r>
      <rPr>
        <sz val="10"/>
        <rFont val="Arial"/>
        <family val="2"/>
      </rPr>
      <t xml:space="preserve"> These features </t>
    </r>
    <r>
      <rPr>
        <sz val="10"/>
        <rFont val="Arial"/>
        <family val="2"/>
      </rPr>
      <t>address the most serious problem with conventional spreadsheet templates: You can
   customize a template in many ways without having to interpret and edit numerous cell formulas.</t>
    </r>
  </si>
  <si>
    <r>
      <rPr>
        <sz val="10"/>
        <rFont val="Times New Roman"/>
        <family val="1"/>
      </rPr>
      <t>−</t>
    </r>
    <r>
      <rPr>
        <sz val="10"/>
        <rFont val="Arial"/>
        <family val="2"/>
      </rPr>
      <t xml:space="preserve"> Include or exclude entire sub-models in the template.</t>
    </r>
  </si>
  <si>
    <r>
      <rPr>
        <sz val="10"/>
        <rFont val="Times New Roman"/>
        <family val="1"/>
      </rPr>
      <t>−</t>
    </r>
    <r>
      <rPr>
        <sz val="10"/>
        <rFont val="Arial"/>
        <family val="2"/>
      </rPr>
      <t xml:space="preserve"> Specify the items in a dimension and levels of hierarchy (such as product families and products).</t>
    </r>
  </si>
  <si>
    <r>
      <rPr>
        <sz val="10"/>
        <rFont val="Calibri"/>
        <family val="2"/>
      </rPr>
      <t>−</t>
    </r>
    <r>
      <rPr>
        <sz val="10"/>
        <rFont val="Arial"/>
        <family val="2"/>
      </rPr>
      <t xml:space="preserve"> Specify the starting time, time range, time grain and rollup time grains (such as annual sums).</t>
    </r>
  </si>
  <si>
    <t>Precise customizations vary from template to template. Examples:</t>
  </si>
  <si>
    <r>
      <rPr>
        <sz val="10"/>
        <rFont val="Times New Roman"/>
        <family val="1"/>
      </rPr>
      <t>•</t>
    </r>
    <r>
      <rPr>
        <sz val="10"/>
        <rFont val="Arial"/>
        <family val="2"/>
      </rPr>
      <t xml:space="preserve"> You can specify custom features by filling out a simple form. (Click on "+" for more information.)</t>
    </r>
  </si>
  <si>
    <t>1. Order a customized version of this template.</t>
  </si>
  <si>
    <r>
      <t xml:space="preserve">A </t>
    </r>
    <r>
      <rPr>
        <b/>
        <i/>
        <sz val="10"/>
        <rFont val="Arial"/>
        <family val="2"/>
      </rPr>
      <t>customized</t>
    </r>
    <r>
      <rPr>
        <b/>
        <sz val="10"/>
        <rFont val="Arial"/>
        <family val="2"/>
      </rPr>
      <t xml:space="preserve"> template</t>
    </r>
    <r>
      <rPr>
        <sz val="10"/>
        <rFont val="Arial"/>
        <family val="2"/>
      </rPr>
      <t xml:space="preserve"> is a flexible model that you can adapt to your situation by filling in a simple form, without editing a spreadsheet or its formulas. For example, you can specify time range and time grain; number and names of items in a dimension (such as your products and product families); and include or exclude major features. The resulting spreadsheet matches your needs better than any standard template.</t>
    </r>
  </si>
  <si>
    <t>You can customize this template by filling in a simple form, without editing a spreadsheet.</t>
  </si>
  <si>
    <t>Evaluation and Ranking of Job Opportunities</t>
  </si>
  <si>
    <t>The Standard Version may not include all the features listed.</t>
  </si>
  <si>
    <t>Explore our customized templates.</t>
  </si>
  <si>
    <t>Learn more about consulting services.</t>
  </si>
  <si>
    <t>Description of the Job Opportunities Model</t>
  </si>
  <si>
    <t>FinModel provides you with customized templates in three ways.</t>
  </si>
  <si>
    <t>• FinModel Excel templates are easier to understand. (Click on "+" for more information.)</t>
  </si>
  <si>
    <t>− Worksheet "Formulas" expresses the entire model with named variables and symbolic formulas. Although
   the symbolic formulas are not executable in Excel, they are what the model is made from in FinModel.</t>
  </si>
  <si>
    <t>− You never need to read inscrutable cell formulas to understand a FinModel customized template.</t>
  </si>
  <si>
    <t>2. If you want more customizations, retain FinModel Software to build them for you.</t>
  </si>
  <si>
    <t>• FinModel technology enables us to offer you more value for your consulting dollar.</t>
  </si>
  <si>
    <t>3. Use the FinModel Authoring Environment to build and customize your spreadsheet models.</t>
  </si>
  <si>
    <t>The FinModel Authoring Environment is a SaaS application for developing and maintaining business models and delivering them in conventional spreadsheets.</t>
  </si>
  <si>
    <t>Click "+" to learn more about FinModel technology that makes customized template possible.</t>
  </si>
  <si>
    <t>This Excel workbook was generated using FinModel, a revolutionary new spreadsheet technology. FinModel allows you to develop business models using readable formulas, while avoiding the details of cell addresses and hard-to-change sheet layouts. The end result is a conventional Excel workbook just like this one. We built FinModel because we believe that spreadsheets are a great way of communicating results but we think it's just too hard to use them to develop reliable, maintainable, expressive and collaborative models.</t>
  </si>
  <si>
    <t>You'll get a glimpse of FinModel's advantages when you take a look at the "Formulas" tab and realize how few separate, readable formulas are needed to produce all of the other worksheets. In addition to formulas, FinModel knows about the "dimensions" in your model (e.g., products, locations, departments) as well as the time series that you're using (e.g., 5 years in quarters.) FinModel raises the level of thinking and acting from individual cells to natural modeling concepts.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</si>
  <si>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The FinModel authoring environment raises the level of thinking and acting from individual cells to natural modeling concepts like variables, dimensions, time series and accounting types.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</si>
  <si>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We have more to tell you about FinModel and we'd like to hear about your needs for templates and models.</t>
  </si>
  <si>
    <t>Please visit our website at www.finmodel.at.ua</t>
  </si>
  <si>
    <t>Please visit our website at www.sites.google.com/site/bpogroupfinance</t>
  </si>
  <si>
    <t>or contact us at BPO.infosource@gmail.com</t>
  </si>
</sst>
</file>

<file path=xl/styles.xml><?xml version="1.0" encoding="utf-8"?>
<styleSheet xmlns="http://schemas.openxmlformats.org/spreadsheetml/2006/main">
  <numFmts count="8">
    <numFmt numFmtId="6" formatCode="&quot;$&quot;#,##0_);[Red]\(&quot;$&quot;#,##0\)"/>
    <numFmt numFmtId="8" formatCode="&quot;$&quot;#,##0.00_);[Red]\(&quot;$&quot;#,##0.00\)"/>
    <numFmt numFmtId="164" formatCode="#,##0%"/>
    <numFmt numFmtId="165" formatCode="#,##0.0%"/>
    <numFmt numFmtId="166" formatCode="&quot;$&quot;#,##0.000_);[Red]\(&quot;$&quot;#,##0.000\)"/>
    <numFmt numFmtId="167" formatCode="#,##0.000"/>
    <numFmt numFmtId="168" formatCode="#,##0.0"/>
    <numFmt numFmtId="169" formatCode="&quot;$&quot;#,##0.0_);[Red]\(&quot;$&quot;#,##0.0\)"/>
  </numFmts>
  <fonts count="18">
    <font>
      <sz val="10"/>
      <name val="Arial"/>
      <family val="2"/>
    </font>
    <font>
      <sz val="10"/>
      <name val="Arial"/>
      <family val="2"/>
    </font>
    <font>
      <b/>
      <sz val="10"/>
      <color indexed="8"/>
      <name val="Arial"/>
      <family val="2"/>
    </font>
    <font>
      <sz val="8"/>
      <color indexed="8"/>
      <name val="Arial"/>
      <family val="2"/>
    </font>
    <font>
      <b/>
      <u/>
      <sz val="9"/>
      <color indexed="8"/>
      <name val="Arial"/>
      <family val="2"/>
    </font>
    <font>
      <b/>
      <sz val="8"/>
      <color indexed="8"/>
      <name val="Arial"/>
      <family val="2"/>
    </font>
    <font>
      <b/>
      <i/>
      <sz val="8"/>
      <color indexed="8"/>
      <name val="Arial"/>
      <family val="2"/>
    </font>
    <font>
      <i/>
      <sz val="8"/>
      <color indexed="8"/>
      <name val="Arial"/>
      <family val="2"/>
    </font>
    <font>
      <b/>
      <sz val="8"/>
      <name val="Arial"/>
      <family val="2"/>
    </font>
    <font>
      <b/>
      <sz val="11"/>
      <name val="Arial"/>
      <family val="2"/>
    </font>
    <font>
      <b/>
      <sz val="10"/>
      <name val="Arial"/>
      <family val="2"/>
    </font>
    <font>
      <sz val="10"/>
      <name val="Times New Roman"/>
      <family val="1"/>
    </font>
    <font>
      <sz val="10"/>
      <name val="Calibri"/>
      <family val="2"/>
    </font>
    <font>
      <b/>
      <i/>
      <sz val="10"/>
      <name val="Arial"/>
      <family val="2"/>
    </font>
    <font>
      <b/>
      <sz val="12"/>
      <name val="Arial"/>
      <family val="2"/>
    </font>
    <font>
      <b/>
      <sz val="14"/>
      <name val="Arial"/>
      <family val="2"/>
    </font>
    <font>
      <u/>
      <sz val="10"/>
      <color theme="10"/>
      <name val="Arial"/>
      <family val="2"/>
    </font>
    <font>
      <b/>
      <sz val="11"/>
      <color rgb="FFFF0000"/>
      <name val="Arial"/>
      <family val="2"/>
    </font>
  </fonts>
  <fills count="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28"/>
        <bgColor indexed="64"/>
      </patternFill>
    </fill>
    <fill>
      <patternFill patternType="solid">
        <fgColor indexed="29"/>
        <bgColor indexed="64"/>
      </patternFill>
    </fill>
    <fill>
      <patternFill patternType="solid">
        <fgColor indexed="30"/>
        <bgColor indexed="64"/>
      </patternFill>
    </fill>
    <fill>
      <patternFill patternType="solid">
        <fgColor indexed="31"/>
        <bgColor indexed="64"/>
      </patternFill>
    </fill>
    <fill>
      <patternFill patternType="solid">
        <fgColor rgb="FFCCCCFF"/>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9"/>
      </left>
      <right style="thin">
        <color indexed="9"/>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194">
    <xf numFmtId="0" fontId="0" fillId="0" borderId="0">
      <alignment vertical="center"/>
    </xf>
    <xf numFmtId="0" fontId="16" fillId="0" borderId="0" applyNumberFormat="0" applyFill="0" applyBorder="0" applyAlignment="0" applyProtection="0">
      <alignment vertical="top"/>
      <protection locked="0"/>
    </xf>
    <xf numFmtId="0" fontId="2" fillId="2" borderId="0" applyBorder="0">
      <alignment vertical="top" shrinkToFit="1"/>
    </xf>
    <xf numFmtId="0" fontId="3" fillId="2" borderId="0" applyBorder="0">
      <alignment vertical="top" shrinkToFit="1"/>
    </xf>
    <xf numFmtId="0" fontId="4" fillId="2" borderId="0" applyBorder="0">
      <alignment vertical="top" shrinkToFit="1"/>
    </xf>
    <xf numFmtId="0" fontId="5" fillId="2" borderId="1">
      <alignment horizontal="center" vertical="top" shrinkToFit="1"/>
    </xf>
    <xf numFmtId="0" fontId="5" fillId="2" borderId="2">
      <alignment horizontal="center" vertical="top" shrinkToFit="1"/>
    </xf>
    <xf numFmtId="0" fontId="5" fillId="2" borderId="3">
      <alignment horizontal="center" vertical="top" shrinkToFit="1"/>
    </xf>
    <xf numFmtId="0" fontId="5" fillId="2" borderId="4">
      <alignment vertical="top" shrinkToFit="1"/>
    </xf>
    <xf numFmtId="0" fontId="5" fillId="3" borderId="5">
      <alignment horizontal="left" vertical="top" shrinkToFit="1"/>
      <protection locked="0"/>
    </xf>
    <xf numFmtId="164" fontId="5" fillId="3" borderId="5">
      <alignment horizontal="right" vertical="top" shrinkToFit="1"/>
      <protection locked="0"/>
    </xf>
    <xf numFmtId="14" fontId="5" fillId="3" borderId="6">
      <alignment horizontal="right" vertical="top" shrinkToFit="1"/>
      <protection locked="0"/>
    </xf>
    <xf numFmtId="0" fontId="5" fillId="2" borderId="7">
      <alignment vertical="top" shrinkToFit="1"/>
    </xf>
    <xf numFmtId="0" fontId="5" fillId="3" borderId="0" applyBorder="0">
      <alignment horizontal="left" vertical="top" shrinkToFit="1"/>
      <protection locked="0"/>
    </xf>
    <xf numFmtId="164" fontId="5" fillId="3" borderId="0" applyBorder="0">
      <alignment horizontal="right" vertical="top" shrinkToFit="1"/>
      <protection locked="0"/>
    </xf>
    <xf numFmtId="14" fontId="5" fillId="3" borderId="8">
      <alignment horizontal="right" vertical="top" shrinkToFit="1"/>
      <protection locked="0"/>
    </xf>
    <xf numFmtId="0" fontId="5" fillId="2" borderId="9">
      <alignment vertical="top" shrinkToFit="1"/>
    </xf>
    <xf numFmtId="0" fontId="5" fillId="3" borderId="10">
      <alignment horizontal="left" vertical="top" shrinkToFit="1"/>
      <protection locked="0"/>
    </xf>
    <xf numFmtId="164" fontId="5" fillId="3" borderId="10">
      <alignment horizontal="right" vertical="top" shrinkToFit="1"/>
      <protection locked="0"/>
    </xf>
    <xf numFmtId="14" fontId="5" fillId="3" borderId="11">
      <alignment horizontal="right" vertical="top" shrinkToFit="1"/>
      <protection locked="0"/>
    </xf>
    <xf numFmtId="3" fontId="5" fillId="2" borderId="5">
      <alignment horizontal="right" vertical="top" shrinkToFit="1"/>
    </xf>
    <xf numFmtId="3" fontId="5" fillId="2" borderId="6">
      <alignment horizontal="right" vertical="top" shrinkToFit="1"/>
    </xf>
    <xf numFmtId="0" fontId="6" fillId="2" borderId="7">
      <alignment vertical="top" shrinkToFit="1"/>
    </xf>
    <xf numFmtId="3" fontId="3" fillId="3" borderId="0" applyBorder="0">
      <alignment horizontal="right" vertical="top" shrinkToFit="1"/>
      <protection locked="0"/>
    </xf>
    <xf numFmtId="3" fontId="3" fillId="3" borderId="8">
      <alignment horizontal="right" vertical="top" shrinkToFit="1"/>
      <protection locked="0"/>
    </xf>
    <xf numFmtId="0" fontId="6" fillId="2" borderId="9">
      <alignment vertical="top" shrinkToFit="1"/>
    </xf>
    <xf numFmtId="3" fontId="3" fillId="3" borderId="10">
      <alignment horizontal="right" vertical="top" shrinkToFit="1"/>
      <protection locked="0"/>
    </xf>
    <xf numFmtId="3" fontId="3" fillId="3" borderId="11">
      <alignment horizontal="right" vertical="top" shrinkToFit="1"/>
      <protection locked="0"/>
    </xf>
    <xf numFmtId="4" fontId="5" fillId="3" borderId="5">
      <alignment horizontal="right" vertical="top" shrinkToFit="1"/>
      <protection locked="0"/>
    </xf>
    <xf numFmtId="165" fontId="5" fillId="2" borderId="6">
      <alignment horizontal="right" vertical="top" shrinkToFit="1"/>
    </xf>
    <xf numFmtId="4" fontId="5" fillId="3" borderId="0" applyBorder="0">
      <alignment horizontal="right" vertical="top" shrinkToFit="1"/>
      <protection locked="0"/>
    </xf>
    <xf numFmtId="165" fontId="5" fillId="2" borderId="8">
      <alignment horizontal="right" vertical="top" shrinkToFit="1"/>
    </xf>
    <xf numFmtId="0" fontId="5" fillId="2" borderId="12">
      <alignment vertical="top" shrinkToFit="1"/>
    </xf>
    <xf numFmtId="4" fontId="5" fillId="2" borderId="2">
      <alignment horizontal="right" vertical="top" shrinkToFit="1"/>
    </xf>
    <xf numFmtId="165" fontId="5" fillId="2" borderId="3">
      <alignment horizontal="right" vertical="top" shrinkToFit="1"/>
    </xf>
    <xf numFmtId="0" fontId="5" fillId="3" borderId="12">
      <alignment horizontal="left" vertical="top" shrinkToFit="1"/>
      <protection locked="0"/>
    </xf>
    <xf numFmtId="4" fontId="5" fillId="2" borderId="5">
      <alignment horizontal="right" vertical="top" shrinkToFit="1"/>
    </xf>
    <xf numFmtId="4" fontId="5" fillId="2" borderId="6">
      <alignment horizontal="right" vertical="top" shrinkToFit="1"/>
    </xf>
    <xf numFmtId="4" fontId="3" fillId="3" borderId="0" applyBorder="0">
      <alignment horizontal="right" vertical="top" shrinkToFit="1"/>
      <protection locked="0"/>
    </xf>
    <xf numFmtId="4" fontId="3" fillId="3" borderId="8">
      <alignment horizontal="right" vertical="top" shrinkToFit="1"/>
      <protection locked="0"/>
    </xf>
    <xf numFmtId="4" fontId="5" fillId="2" borderId="10">
      <alignment horizontal="right" vertical="top" shrinkToFit="1"/>
    </xf>
    <xf numFmtId="4" fontId="5" fillId="2" borderId="11">
      <alignment horizontal="right" vertical="top" shrinkToFit="1"/>
    </xf>
    <xf numFmtId="4" fontId="3" fillId="2" borderId="0" applyBorder="0">
      <alignment horizontal="right" vertical="top" shrinkToFit="1"/>
    </xf>
    <xf numFmtId="4" fontId="3" fillId="2" borderId="8">
      <alignment horizontal="right" vertical="top" shrinkToFit="1"/>
    </xf>
    <xf numFmtId="4" fontId="5" fillId="2" borderId="0" applyBorder="0">
      <alignment horizontal="right" vertical="top" shrinkToFit="1"/>
    </xf>
    <xf numFmtId="4" fontId="5" fillId="2" borderId="8">
      <alignment horizontal="right" vertical="top" shrinkToFit="1"/>
    </xf>
    <xf numFmtId="0" fontId="5" fillId="2" borderId="2">
      <alignment vertical="top" shrinkToFit="1"/>
    </xf>
    <xf numFmtId="0" fontId="5" fillId="2" borderId="3">
      <alignment vertical="top" shrinkToFit="1"/>
    </xf>
    <xf numFmtId="0" fontId="5" fillId="2" borderId="0" applyBorder="0">
      <alignment horizontal="left" vertical="top" shrinkToFit="1"/>
    </xf>
    <xf numFmtId="0" fontId="5" fillId="2" borderId="8">
      <alignment horizontal="left" vertical="top" shrinkToFit="1"/>
    </xf>
    <xf numFmtId="0" fontId="3" fillId="2" borderId="0" applyBorder="0">
      <alignment horizontal="left" vertical="top" shrinkToFit="1"/>
    </xf>
    <xf numFmtId="0" fontId="3" fillId="2" borderId="8">
      <alignment horizontal="left" vertical="top" shrinkToFit="1"/>
    </xf>
    <xf numFmtId="0" fontId="5" fillId="2" borderId="10">
      <alignment horizontal="left" vertical="top" shrinkToFit="1"/>
    </xf>
    <xf numFmtId="0" fontId="5" fillId="2" borderId="11">
      <alignment horizontal="left" vertical="top" shrinkToFit="1"/>
    </xf>
    <xf numFmtId="0" fontId="3" fillId="2" borderId="5">
      <alignment horizontal="left" vertical="top" shrinkToFit="1"/>
    </xf>
    <xf numFmtId="4" fontId="3" fillId="2" borderId="5">
      <alignment horizontal="right" vertical="top" shrinkToFit="1"/>
    </xf>
    <xf numFmtId="164" fontId="3" fillId="2" borderId="5">
      <alignment horizontal="right" vertical="top" shrinkToFit="1"/>
    </xf>
    <xf numFmtId="14" fontId="3" fillId="2" borderId="6">
      <alignment horizontal="right" vertical="top" shrinkToFit="1"/>
    </xf>
    <xf numFmtId="164" fontId="3" fillId="2" borderId="0" applyBorder="0">
      <alignment horizontal="right" vertical="top" shrinkToFit="1"/>
    </xf>
    <xf numFmtId="14" fontId="3" fillId="2" borderId="8">
      <alignment horizontal="right" vertical="top" shrinkToFit="1"/>
    </xf>
    <xf numFmtId="0" fontId="3" fillId="2" borderId="10">
      <alignment horizontal="left" vertical="top" shrinkToFit="1"/>
    </xf>
    <xf numFmtId="4" fontId="3" fillId="2" borderId="10">
      <alignment horizontal="right" vertical="top" shrinkToFit="1"/>
    </xf>
    <xf numFmtId="164" fontId="3" fillId="2" borderId="10">
      <alignment horizontal="right" vertical="top" shrinkToFit="1"/>
    </xf>
    <xf numFmtId="14" fontId="3" fillId="2" borderId="11">
      <alignment horizontal="right" vertical="top" shrinkToFit="1"/>
    </xf>
    <xf numFmtId="0" fontId="5" fillId="2" borderId="2">
      <alignment horizontal="left" vertical="top" shrinkToFit="1"/>
    </xf>
    <xf numFmtId="0" fontId="5" fillId="4" borderId="0" applyBorder="0">
      <alignment vertical="top" shrinkToFit="1"/>
    </xf>
    <xf numFmtId="0" fontId="7" fillId="4" borderId="0" applyBorder="0">
      <alignment vertical="top" shrinkToFit="1"/>
    </xf>
    <xf numFmtId="0" fontId="5" fillId="4" borderId="0" applyBorder="0">
      <alignment horizontal="right" vertical="top" shrinkToFit="1"/>
    </xf>
    <xf numFmtId="0" fontId="3" fillId="4" borderId="0" applyBorder="0">
      <alignment vertical="top" shrinkToFit="1"/>
    </xf>
    <xf numFmtId="0" fontId="7" fillId="2" borderId="2">
      <alignment vertical="top" shrinkToFit="1"/>
    </xf>
    <xf numFmtId="0" fontId="5" fillId="2" borderId="2">
      <alignment horizontal="right" vertical="top" shrinkToFit="1"/>
    </xf>
    <xf numFmtId="0" fontId="3" fillId="2" borderId="2">
      <alignment vertical="top" shrinkToFit="1"/>
    </xf>
    <xf numFmtId="0" fontId="5" fillId="2" borderId="13">
      <alignment horizontal="left" vertical="top" shrinkToFit="1"/>
    </xf>
    <xf numFmtId="0" fontId="5" fillId="2" borderId="14">
      <alignment horizontal="left" vertical="top" shrinkToFit="1"/>
    </xf>
    <xf numFmtId="0" fontId="3" fillId="2" borderId="14">
      <alignment vertical="top" shrinkToFit="1"/>
    </xf>
    <xf numFmtId="0" fontId="3" fillId="3" borderId="14">
      <alignment vertical="top" shrinkToFit="1"/>
      <protection locked="0"/>
    </xf>
    <xf numFmtId="0" fontId="5" fillId="3" borderId="14">
      <alignment vertical="top" shrinkToFit="1"/>
      <protection locked="0"/>
    </xf>
    <xf numFmtId="0" fontId="6" fillId="3" borderId="14">
      <alignment vertical="top" shrinkToFit="1"/>
      <protection locked="0"/>
    </xf>
    <xf numFmtId="166" fontId="3" fillId="5" borderId="0" applyNumberFormat="0" applyFont="0" applyFill="0" applyBorder="0" applyAlignment="0" applyProtection="0">
      <alignment horizontal="right" vertical="top"/>
    </xf>
    <xf numFmtId="167" fontId="5" fillId="4" borderId="0" applyNumberFormat="0" applyFont="0" applyFill="0" applyBorder="0" applyAlignment="0" applyProtection="0">
      <alignment horizontal="right" vertical="top"/>
    </xf>
    <xf numFmtId="167" fontId="5" fillId="5" borderId="7" applyNumberFormat="0" applyFont="0" applyFill="0" applyBorder="0" applyAlignment="0" applyProtection="0">
      <alignment horizontal="right" vertical="top"/>
    </xf>
    <xf numFmtId="8" fontId="5" fillId="4" borderId="0" applyNumberFormat="0" applyFont="0" applyFill="0" applyBorder="0" applyAlignment="0" applyProtection="0">
      <alignment horizontal="right" vertical="top"/>
    </xf>
    <xf numFmtId="166" fontId="5" fillId="4" borderId="0" applyNumberFormat="0" applyFont="0" applyFill="0" applyBorder="0" applyAlignment="0" applyProtection="0">
      <alignment horizontal="right" vertical="top"/>
    </xf>
    <xf numFmtId="4" fontId="6" fillId="5" borderId="0" applyNumberFormat="0" applyFont="0" applyFill="0" applyBorder="0" applyAlignment="0" applyProtection="0">
      <alignment horizontal="right" vertical="top"/>
    </xf>
    <xf numFmtId="4" fontId="6" fillId="5" borderId="8" applyNumberFormat="0" applyFont="0" applyFill="0" applyBorder="0" applyAlignment="0" applyProtection="0">
      <alignment horizontal="right" vertical="top"/>
    </xf>
    <xf numFmtId="4" fontId="3" fillId="4" borderId="0" applyNumberFormat="0" applyFont="0" applyFill="0" applyBorder="0" applyAlignment="0" applyProtection="0">
      <alignment horizontal="right" vertical="top"/>
    </xf>
    <xf numFmtId="4" fontId="3" fillId="4" borderId="8" applyNumberFormat="0" applyFont="0" applyFill="0" applyBorder="0" applyAlignment="0" applyProtection="0">
      <alignment horizontal="right" vertical="top"/>
    </xf>
    <xf numFmtId="165" fontId="5" fillId="5" borderId="2" applyProtection="0">
      <alignment horizontal="right" vertical="top"/>
    </xf>
    <xf numFmtId="165" fontId="5" fillId="5" borderId="12" applyNumberFormat="0" applyFont="0" applyFill="0" applyBorder="0" applyAlignment="0" applyProtection="0">
      <alignment horizontal="right" vertical="top"/>
    </xf>
    <xf numFmtId="165" fontId="5" fillId="4" borderId="2" applyNumberFormat="0" applyFont="0" applyFill="0" applyBorder="0" applyAlignment="0" applyProtection="0">
      <alignment horizontal="right" vertical="top"/>
    </xf>
    <xf numFmtId="165" fontId="5" fillId="5" borderId="5" applyNumberFormat="0" applyFont="0" applyFill="0" applyBorder="0" applyAlignment="0" applyProtection="0">
      <alignment horizontal="right" vertical="top"/>
    </xf>
    <xf numFmtId="165" fontId="5" fillId="5" borderId="4" applyNumberFormat="0" applyFont="0" applyFill="0" applyBorder="0" applyAlignment="0" applyProtection="0">
      <alignment horizontal="right" vertical="top"/>
    </xf>
    <xf numFmtId="4" fontId="5" fillId="5" borderId="0" applyNumberFormat="0" applyFont="0" applyFill="0" applyBorder="0" applyAlignment="0" applyProtection="0">
      <alignment horizontal="right" vertical="top"/>
    </xf>
    <xf numFmtId="4" fontId="5" fillId="5" borderId="7" applyNumberFormat="0" applyFont="0" applyFill="0" applyBorder="0" applyAlignment="0" applyProtection="0">
      <alignment horizontal="right" vertical="top"/>
    </xf>
    <xf numFmtId="165" fontId="5" fillId="5" borderId="10" applyNumberFormat="0" applyFont="0" applyFill="0" applyBorder="0" applyAlignment="0" applyProtection="0">
      <alignment horizontal="right" vertical="top"/>
    </xf>
    <xf numFmtId="3" fontId="5" fillId="5" borderId="5" applyNumberFormat="0" applyFont="0" applyFill="0" applyBorder="0" applyAlignment="0" applyProtection="0">
      <alignment horizontal="right" vertical="top"/>
    </xf>
    <xf numFmtId="3" fontId="5" fillId="5" borderId="4" applyNumberFormat="0" applyFont="0" applyFill="0" applyBorder="0" applyAlignment="0" applyProtection="0">
      <alignment horizontal="right" vertical="top"/>
    </xf>
    <xf numFmtId="3" fontId="5" fillId="4" borderId="5" applyNumberFormat="0" applyFont="0" applyFill="0" applyBorder="0" applyAlignment="0" applyProtection="0">
      <alignment horizontal="right" vertical="top"/>
    </xf>
    <xf numFmtId="3" fontId="3" fillId="5" borderId="0" applyNumberFormat="0" applyFont="0" applyFill="0" applyBorder="0" applyAlignment="0" applyProtection="0">
      <alignment horizontal="right" vertical="top"/>
    </xf>
    <xf numFmtId="168" fontId="5" fillId="4" borderId="0" applyNumberFormat="0" applyFont="0" applyFill="0" applyBorder="0" applyAlignment="0" applyProtection="0">
      <alignment horizontal="right" vertical="top"/>
    </xf>
    <xf numFmtId="6" fontId="5" fillId="5" borderId="0" applyNumberFormat="0" applyFont="0" applyFill="0" applyBorder="0" applyAlignment="0" applyProtection="0">
      <alignment horizontal="right" vertical="top"/>
    </xf>
    <xf numFmtId="6" fontId="5" fillId="5" borderId="7" applyNumberFormat="0" applyFont="0" applyFill="0" applyBorder="0" applyAlignment="0" applyProtection="0">
      <alignment horizontal="right" vertical="top"/>
    </xf>
    <xf numFmtId="6" fontId="6" fillId="4" borderId="0" applyNumberFormat="0" applyFont="0" applyFill="0" applyBorder="0" applyAlignment="0" applyProtection="0">
      <alignment horizontal="right" vertical="top"/>
    </xf>
    <xf numFmtId="6" fontId="6" fillId="5" borderId="7" applyNumberFormat="0" applyFont="0" applyFill="0" applyBorder="0" applyAlignment="0" applyProtection="0">
      <alignment horizontal="right" vertical="top"/>
    </xf>
    <xf numFmtId="0" fontId="5" fillId="4" borderId="4" applyProtection="0">
      <alignment horizontal="left" vertical="top"/>
    </xf>
    <xf numFmtId="3" fontId="6" fillId="4" borderId="0" applyNumberFormat="0" applyFont="0" applyFill="0" applyBorder="0" applyAlignment="0" applyProtection="0">
      <alignment horizontal="right" vertical="top"/>
    </xf>
    <xf numFmtId="3" fontId="5" fillId="5" borderId="10" applyNumberFormat="0" applyFont="0" applyFill="0" applyBorder="0" applyAlignment="0" applyProtection="0">
      <alignment horizontal="right" vertical="top"/>
    </xf>
    <xf numFmtId="3" fontId="5" fillId="5" borderId="9" applyNumberFormat="0" applyFont="0" applyFill="0" applyBorder="0" applyAlignment="0" applyProtection="0">
      <alignment horizontal="right" vertical="top"/>
    </xf>
    <xf numFmtId="168" fontId="6" fillId="4" borderId="0" applyNumberFormat="0" applyFont="0" applyFill="0" applyBorder="0" applyAlignment="0" applyProtection="0">
      <alignment horizontal="right" vertical="top"/>
    </xf>
    <xf numFmtId="6" fontId="5" fillId="4" borderId="0" applyNumberFormat="0" applyFont="0" applyFill="0" applyBorder="0" applyAlignment="0" applyProtection="0">
      <alignment horizontal="right" vertical="top"/>
    </xf>
    <xf numFmtId="6" fontId="5" fillId="4" borderId="10" applyNumberFormat="0" applyFont="0" applyFill="0" applyBorder="0" applyAlignment="0" applyProtection="0">
      <alignment horizontal="right" vertical="top"/>
    </xf>
    <xf numFmtId="6" fontId="5" fillId="5" borderId="9" applyNumberFormat="0" applyFont="0" applyFill="0" applyBorder="0" applyAlignment="0" applyProtection="0">
      <alignment horizontal="right" vertical="top"/>
    </xf>
    <xf numFmtId="6" fontId="5" fillId="4" borderId="2" applyNumberFormat="0" applyFont="0" applyFill="0" applyBorder="0" applyAlignment="0" applyProtection="0">
      <alignment horizontal="right" vertical="top"/>
    </xf>
    <xf numFmtId="6" fontId="5" fillId="5" borderId="12" applyNumberFormat="0" applyFont="0" applyFill="0" applyBorder="0" applyAlignment="0" applyProtection="0">
      <alignment horizontal="right" vertical="top"/>
    </xf>
    <xf numFmtId="165" fontId="5" fillId="4" borderId="5" applyProtection="0">
      <alignment horizontal="right" vertical="top"/>
    </xf>
    <xf numFmtId="6" fontId="5" fillId="5" borderId="5" applyNumberFormat="0" applyFont="0" applyFill="0" applyBorder="0" applyAlignment="0" applyProtection="0">
      <alignment horizontal="right" vertical="top"/>
    </xf>
    <xf numFmtId="6" fontId="5" fillId="5" borderId="4" applyNumberFormat="0" applyFont="0" applyFill="0" applyBorder="0" applyAlignment="0" applyProtection="0">
      <alignment horizontal="right" vertical="top"/>
    </xf>
    <xf numFmtId="6" fontId="3" fillId="5" borderId="0" applyNumberFormat="0" applyFont="0" applyFill="0" applyBorder="0" applyAlignment="0" applyProtection="0">
      <alignment horizontal="right" vertical="top"/>
    </xf>
    <xf numFmtId="6" fontId="5" fillId="5" borderId="2" applyNumberFormat="0" applyFont="0" applyFill="0" applyBorder="0" applyAlignment="0" applyProtection="0">
      <alignment horizontal="right" vertical="top"/>
    </xf>
    <xf numFmtId="6" fontId="6" fillId="5" borderId="0" applyNumberFormat="0" applyFont="0" applyFill="0" applyBorder="0" applyAlignment="0" applyProtection="0">
      <alignment horizontal="right" vertical="top"/>
    </xf>
    <xf numFmtId="6" fontId="5" fillId="5" borderId="10" applyNumberFormat="0" applyFont="0" applyFill="0" applyBorder="0" applyAlignment="0" applyProtection="0">
      <alignment horizontal="right" vertical="top"/>
    </xf>
    <xf numFmtId="6" fontId="5" fillId="6" borderId="10" applyNumberFormat="0" applyFont="0" applyFill="0" applyBorder="0" applyAlignment="0" applyProtection="0">
      <alignment horizontal="right" vertical="top"/>
    </xf>
    <xf numFmtId="6" fontId="3" fillId="6" borderId="0" applyNumberFormat="0" applyFont="0" applyFill="0" applyBorder="0" applyAlignment="0" applyProtection="0">
      <alignment horizontal="right" vertical="top"/>
    </xf>
    <xf numFmtId="0" fontId="3" fillId="2" borderId="0" applyNumberFormat="0" applyFont="0" applyFill="0" applyBorder="0" applyAlignment="0" applyProtection="0">
      <alignment vertical="top"/>
    </xf>
    <xf numFmtId="4" fontId="5" fillId="5" borderId="4" applyNumberFormat="0" applyFont="0" applyFill="0" applyBorder="0" applyAlignment="0" applyProtection="0">
      <alignment horizontal="right" vertical="top"/>
    </xf>
    <xf numFmtId="4" fontId="5" fillId="5" borderId="10" applyNumberFormat="0" applyFont="0" applyFill="0" applyBorder="0" applyAlignment="0" applyProtection="0">
      <alignment horizontal="right" vertical="top"/>
    </xf>
    <xf numFmtId="4" fontId="5" fillId="5" borderId="9" applyNumberFormat="0" applyFont="0" applyFill="0" applyBorder="0" applyAlignment="0" applyProtection="0">
      <alignment horizontal="right" vertical="top"/>
    </xf>
    <xf numFmtId="165" fontId="3" fillId="5" borderId="0" applyNumberFormat="0" applyFont="0" applyFill="0" applyBorder="0" applyAlignment="0" applyProtection="0">
      <alignment horizontal="right" vertical="top"/>
    </xf>
    <xf numFmtId="164" fontId="3" fillId="5" borderId="0" applyNumberFormat="0" applyFont="0" applyFill="0" applyBorder="0" applyAlignment="0" applyProtection="0">
      <alignment horizontal="right" vertical="top"/>
    </xf>
    <xf numFmtId="164" fontId="5" fillId="5" borderId="10" applyNumberFormat="0" applyFont="0" applyFill="0" applyBorder="0" applyAlignment="0" applyProtection="0">
      <alignment horizontal="right" vertical="top"/>
    </xf>
    <xf numFmtId="164" fontId="5" fillId="5" borderId="9" applyNumberFormat="0" applyFont="0" applyFill="0" applyBorder="0" applyAlignment="0" applyProtection="0">
      <alignment horizontal="right" vertical="top"/>
    </xf>
    <xf numFmtId="166" fontId="3" fillId="6" borderId="0" applyNumberFormat="0" applyFont="0" applyFill="0" applyBorder="0" applyAlignment="0" applyProtection="0">
      <alignment horizontal="right" vertical="top"/>
    </xf>
    <xf numFmtId="165" fontId="3" fillId="6" borderId="0" applyNumberFormat="0" applyFont="0" applyFill="0" applyBorder="0" applyAlignment="0" applyProtection="0">
      <alignment horizontal="right" vertical="top"/>
    </xf>
    <xf numFmtId="168" fontId="3" fillId="6" borderId="0" applyNumberFormat="0" applyFont="0" applyFill="0" applyBorder="0" applyAlignment="0" applyProtection="0">
      <alignment horizontal="right" vertical="top"/>
    </xf>
    <xf numFmtId="165" fontId="5" fillId="6" borderId="10" applyNumberFormat="0" applyFont="0" applyFill="0" applyBorder="0" applyAlignment="0" applyProtection="0">
      <alignment horizontal="right" vertical="top"/>
    </xf>
    <xf numFmtId="3" fontId="3" fillId="6" borderId="0" applyNumberFormat="0" applyFont="0" applyFill="0" applyBorder="0" applyAlignment="0" applyProtection="0">
      <alignment horizontal="right" vertical="top"/>
    </xf>
    <xf numFmtId="164" fontId="5" fillId="5" borderId="5" applyNumberFormat="0" applyFont="0" applyFill="0" applyBorder="0" applyAlignment="0" applyProtection="0">
      <alignment horizontal="right" vertical="top"/>
    </xf>
    <xf numFmtId="164" fontId="5" fillId="5" borderId="4" applyNumberFormat="0" applyFont="0" applyFill="0" applyBorder="0" applyAlignment="0" applyProtection="0">
      <alignment horizontal="right" vertical="top"/>
    </xf>
    <xf numFmtId="164" fontId="3" fillId="6" borderId="0" applyNumberFormat="0" applyFont="0" applyFill="0" applyBorder="0" applyAlignment="0" applyProtection="0">
      <alignment horizontal="right" vertical="top"/>
    </xf>
    <xf numFmtId="0" fontId="6" fillId="3" borderId="9" applyNumberFormat="0" applyFont="0" applyFill="0" applyBorder="0" applyAlignment="0" applyProtection="0">
      <alignment vertical="top"/>
    </xf>
    <xf numFmtId="6" fontId="6" fillId="5" borderId="10" applyNumberFormat="0" applyFont="0" applyFill="0" applyBorder="0" applyAlignment="0" applyProtection="0">
      <alignment horizontal="right" vertical="top"/>
    </xf>
    <xf numFmtId="6" fontId="6" fillId="5" borderId="9" applyNumberFormat="0" applyFont="0" applyFill="0" applyBorder="0" applyAlignment="0" applyProtection="0">
      <alignment horizontal="right" vertical="top"/>
    </xf>
    <xf numFmtId="169" fontId="5" fillId="5" borderId="0" applyNumberFormat="0" applyFont="0" applyFill="0" applyBorder="0" applyAlignment="0" applyProtection="0">
      <alignment horizontal="right" vertical="top"/>
    </xf>
    <xf numFmtId="169" fontId="5" fillId="5" borderId="7" applyNumberFormat="0" applyFont="0" applyFill="0" applyBorder="0" applyAlignment="0" applyProtection="0">
      <alignment horizontal="right" vertical="top"/>
    </xf>
    <xf numFmtId="169" fontId="6" fillId="5" borderId="0" applyNumberFormat="0" applyFont="0" applyFill="0" applyBorder="0" applyAlignment="0" applyProtection="0">
      <alignment horizontal="right" vertical="top"/>
    </xf>
    <xf numFmtId="169" fontId="6" fillId="5" borderId="7" applyNumberFormat="0" applyFont="0" applyFill="0" applyBorder="0" applyAlignment="0" applyProtection="0">
      <alignment horizontal="right" vertical="top"/>
    </xf>
    <xf numFmtId="169" fontId="5" fillId="5" borderId="10" applyNumberFormat="0" applyFont="0" applyFill="0" applyBorder="0" applyAlignment="0" applyProtection="0">
      <alignment horizontal="right" vertical="top"/>
    </xf>
    <xf numFmtId="169" fontId="5" fillId="5" borderId="9" applyNumberFormat="0" applyFont="0" applyFill="0" applyBorder="0" applyAlignment="0" applyProtection="0">
      <alignment horizontal="right" vertical="top"/>
    </xf>
    <xf numFmtId="0" fontId="6" fillId="6" borderId="0" applyNumberFormat="0" applyFont="0" applyFill="0" applyBorder="0" applyAlignment="0" applyProtection="0">
      <alignment horizontal="left" vertical="top"/>
    </xf>
    <xf numFmtId="4" fontId="6" fillId="6" borderId="0" applyNumberFormat="0" applyFont="0" applyFill="0" applyBorder="0" applyAlignment="0" applyProtection="0">
      <alignment horizontal="right" vertical="top"/>
    </xf>
    <xf numFmtId="4" fontId="6" fillId="6" borderId="8" applyNumberFormat="0" applyFont="0" applyFill="0" applyBorder="0" applyAlignment="0" applyProtection="0">
      <alignment horizontal="right" vertical="top"/>
    </xf>
    <xf numFmtId="4" fontId="6" fillId="6" borderId="10" applyNumberFormat="0" applyFont="0" applyFill="0" applyBorder="0" applyAlignment="0" applyProtection="0">
      <alignment horizontal="right" vertical="top"/>
    </xf>
    <xf numFmtId="4" fontId="6" fillId="6" borderId="11" applyProtection="0">
      <alignment horizontal="right" vertical="top"/>
    </xf>
    <xf numFmtId="167" fontId="5" fillId="6" borderId="0" applyNumberFormat="0" applyFont="0" applyFill="0" applyBorder="0" applyAlignment="0" applyProtection="0">
      <alignment horizontal="right" vertical="top"/>
    </xf>
    <xf numFmtId="8" fontId="5" fillId="6" borderId="0" applyNumberFormat="0" applyFont="0" applyFill="0" applyBorder="0" applyAlignment="0" applyProtection="0">
      <alignment horizontal="right" vertical="top"/>
    </xf>
    <xf numFmtId="166" fontId="5" fillId="6" borderId="0" applyNumberFormat="0" applyFont="0" applyFill="0" applyBorder="0" applyAlignment="0" applyProtection="0">
      <alignment horizontal="right" vertical="top"/>
    </xf>
    <xf numFmtId="166" fontId="5" fillId="6" borderId="10" applyNumberFormat="0" applyFont="0" applyFill="0" applyBorder="0" applyAlignment="0" applyProtection="0">
      <alignment horizontal="right" vertical="top"/>
    </xf>
    <xf numFmtId="4" fontId="3" fillId="6" borderId="0" applyNumberFormat="0" applyFont="0" applyFill="0" applyBorder="0" applyAlignment="0" applyProtection="0">
      <alignment horizontal="right" vertical="top"/>
    </xf>
    <xf numFmtId="4" fontId="3" fillId="6" borderId="8" applyNumberFormat="0" applyFont="0" applyFill="0" applyBorder="0" applyAlignment="0" applyProtection="0">
      <alignment horizontal="right" vertical="top"/>
    </xf>
    <xf numFmtId="4" fontId="6" fillId="5" borderId="7" applyNumberFormat="0" applyFont="0" applyFill="0" applyBorder="0" applyAlignment="0" applyProtection="0">
      <alignment horizontal="right" vertical="top"/>
    </xf>
    <xf numFmtId="4" fontId="3" fillId="5" borderId="0" applyNumberFormat="0" applyFont="0" applyFill="0" applyBorder="0" applyAlignment="0" applyProtection="0">
      <alignment horizontal="right" vertical="top"/>
    </xf>
    <xf numFmtId="8" fontId="3" fillId="6" borderId="0" applyNumberFormat="0" applyFont="0" applyFill="0" applyBorder="0" applyAlignment="0" applyProtection="0">
      <alignment horizontal="right" vertical="top"/>
    </xf>
    <xf numFmtId="165" fontId="5" fillId="6" borderId="0" applyNumberFormat="0" applyFont="0" applyFill="0" applyBorder="0" applyAlignment="0" applyProtection="0">
      <alignment horizontal="right" vertical="top"/>
    </xf>
    <xf numFmtId="165" fontId="6" fillId="6" borderId="0" applyNumberFormat="0" applyFont="0" applyFill="0" applyBorder="0" applyAlignment="0" applyProtection="0">
      <alignment horizontal="right" vertical="top"/>
    </xf>
    <xf numFmtId="168" fontId="3" fillId="6" borderId="8" applyNumberFormat="0" applyFont="0" applyFill="0" applyBorder="0" applyAlignment="0" applyProtection="0">
      <alignment horizontal="right" vertical="top"/>
    </xf>
    <xf numFmtId="168" fontId="6" fillId="5" borderId="10" applyNumberFormat="0" applyFont="0" applyFill="0" applyBorder="0" applyAlignment="0" applyProtection="0">
      <alignment horizontal="right" vertical="top"/>
    </xf>
    <xf numFmtId="168" fontId="6" fillId="5" borderId="9" applyProtection="0">
      <alignment horizontal="right" vertical="top"/>
    </xf>
    <xf numFmtId="6" fontId="3" fillId="5" borderId="5" applyNumberFormat="0" applyFont="0" applyFill="0" applyBorder="0" applyAlignment="0" applyProtection="0">
      <alignment horizontal="right" vertical="top"/>
    </xf>
    <xf numFmtId="165" fontId="3" fillId="5" borderId="10" applyNumberFormat="0" applyFont="0" applyFill="0" applyBorder="0" applyAlignment="0" applyProtection="0">
      <alignment horizontal="right" vertical="top"/>
    </xf>
    <xf numFmtId="6" fontId="3" fillId="5" borderId="10" applyNumberFormat="0" applyFont="0" applyFill="0" applyBorder="0" applyAlignment="0" applyProtection="0">
      <alignment horizontal="right" vertical="top"/>
    </xf>
    <xf numFmtId="3" fontId="5" fillId="6" borderId="0" applyNumberFormat="0" applyFont="0" applyFill="0" applyBorder="0" applyAlignment="0" applyProtection="0">
      <alignment horizontal="right" vertical="top"/>
    </xf>
    <xf numFmtId="168" fontId="5" fillId="6" borderId="0" applyNumberFormat="0" applyFont="0" applyFill="0" applyBorder="0" applyAlignment="0" applyProtection="0">
      <alignment horizontal="right" vertical="top"/>
    </xf>
    <xf numFmtId="0" fontId="5" fillId="6" borderId="4" applyProtection="0">
      <alignment horizontal="left" vertical="top"/>
    </xf>
    <xf numFmtId="6" fontId="6" fillId="6" borderId="0" applyNumberFormat="0" applyFont="0" applyFill="0" applyBorder="0" applyAlignment="0" applyProtection="0">
      <alignment horizontal="right" vertical="top"/>
    </xf>
    <xf numFmtId="3" fontId="6" fillId="6" borderId="0" applyNumberFormat="0" applyFont="0" applyFill="0" applyBorder="0" applyAlignment="0" applyProtection="0">
      <alignment horizontal="right" vertical="top"/>
    </xf>
    <xf numFmtId="6" fontId="5" fillId="6" borderId="5" applyNumberFormat="0" applyFont="0" applyFill="0" applyBorder="0" applyAlignment="0" applyProtection="0">
      <alignment horizontal="right" vertical="top"/>
    </xf>
    <xf numFmtId="6" fontId="5" fillId="6" borderId="0" applyNumberFormat="0" applyFont="0" applyFill="0" applyBorder="0" applyAlignment="0" applyProtection="0">
      <alignment horizontal="right" vertical="top"/>
    </xf>
    <xf numFmtId="6" fontId="3" fillId="5" borderId="2" applyNumberFormat="0" applyFont="0" applyFill="0" applyBorder="0" applyAlignment="0" applyProtection="0">
      <alignment horizontal="right" vertical="top"/>
    </xf>
    <xf numFmtId="165" fontId="3" fillId="6" borderId="10" applyProtection="0">
      <alignment horizontal="right" vertical="top"/>
    </xf>
    <xf numFmtId="165" fontId="3" fillId="5" borderId="5" applyNumberFormat="0" applyFont="0" applyFill="0" applyBorder="0" applyAlignment="0" applyProtection="0">
      <alignment horizontal="right" vertical="top"/>
    </xf>
    <xf numFmtId="4" fontId="5" fillId="5" borderId="2" applyNumberFormat="0" applyFont="0" applyFill="0" applyBorder="0" applyAlignment="0" applyProtection="0">
      <alignment horizontal="right" vertical="top"/>
    </xf>
    <xf numFmtId="4" fontId="5" fillId="5" borderId="12" applyNumberFormat="0" applyFont="0" applyFill="0" applyBorder="0" applyAlignment="0" applyProtection="0">
      <alignment horizontal="right" vertical="top"/>
    </xf>
    <xf numFmtId="0" fontId="5" fillId="7" borderId="1" applyNumberFormat="0" applyFont="0" applyFill="0" applyBorder="0" applyAlignment="0" applyProtection="0">
      <alignment vertical="top"/>
    </xf>
    <xf numFmtId="8" fontId="5" fillId="5" borderId="2" applyNumberFormat="0" applyFont="0" applyFill="0" applyBorder="0" applyAlignment="0" applyProtection="0">
      <alignment horizontal="right" vertical="top"/>
    </xf>
    <xf numFmtId="8" fontId="5" fillId="5" borderId="12" applyNumberFormat="0" applyFont="0" applyFill="0" applyBorder="0" applyAlignment="0" applyProtection="0">
      <alignment horizontal="right" vertical="top"/>
    </xf>
    <xf numFmtId="8" fontId="6" fillId="5" borderId="10" applyNumberFormat="0" applyFont="0" applyFill="0" applyBorder="0" applyAlignment="0" applyProtection="0">
      <alignment horizontal="right" vertical="top"/>
    </xf>
    <xf numFmtId="8" fontId="6" fillId="5" borderId="9" applyNumberFormat="0" applyFont="0" applyFill="0" applyBorder="0" applyAlignment="0" applyProtection="0">
      <alignment horizontal="right" vertical="top"/>
    </xf>
    <xf numFmtId="8" fontId="5" fillId="5" borderId="10" applyNumberFormat="0" applyFont="0" applyFill="0" applyBorder="0" applyAlignment="0" applyProtection="0">
      <alignment horizontal="right" vertical="top"/>
    </xf>
    <xf numFmtId="8" fontId="5" fillId="5" borderId="9" applyNumberFormat="0" applyFont="0" applyFill="0" applyBorder="0" applyAlignment="0" applyProtection="0">
      <alignment horizontal="right" vertical="top"/>
    </xf>
    <xf numFmtId="169" fontId="5" fillId="5" borderId="5" applyNumberFormat="0" applyFont="0" applyFill="0" applyBorder="0" applyAlignment="0" applyProtection="0">
      <alignment horizontal="right" vertical="top"/>
    </xf>
    <xf numFmtId="169" fontId="5" fillId="5" borderId="4" applyNumberFormat="0" applyFont="0" applyFill="0" applyBorder="0" applyAlignment="0" applyProtection="0">
      <alignment horizontal="right" vertical="top"/>
    </xf>
    <xf numFmtId="169" fontId="5" fillId="5" borderId="2" applyNumberFormat="0" applyFont="0" applyFill="0" applyBorder="0" applyAlignment="0" applyProtection="0">
      <alignment horizontal="right" vertical="top"/>
    </xf>
    <xf numFmtId="169" fontId="5" fillId="5" borderId="12" applyNumberFormat="0" applyFont="0" applyFill="0" applyBorder="0" applyAlignment="0" applyProtection="0">
      <alignment horizontal="right" vertical="top"/>
    </xf>
    <xf numFmtId="0" fontId="1" fillId="0" borderId="16">
      <alignment vertical="center"/>
    </xf>
  </cellStyleXfs>
  <cellXfs count="103">
    <xf numFmtId="0" fontId="0" fillId="0" borderId="0" xfId="0">
      <alignment vertical="center"/>
    </xf>
    <xf numFmtId="0" fontId="3" fillId="2" borderId="0" xfId="3">
      <alignment vertical="top" shrinkToFit="1"/>
    </xf>
    <xf numFmtId="0" fontId="4" fillId="2" borderId="0" xfId="4">
      <alignment vertical="top" shrinkToFit="1"/>
    </xf>
    <xf numFmtId="0" fontId="5" fillId="2" borderId="1" xfId="5">
      <alignment horizontal="center" vertical="top" shrinkToFit="1"/>
    </xf>
    <xf numFmtId="0" fontId="5" fillId="2" borderId="2" xfId="6">
      <alignment horizontal="center" vertical="top" shrinkToFit="1"/>
    </xf>
    <xf numFmtId="0" fontId="5" fillId="2" borderId="3" xfId="7">
      <alignment horizontal="center" vertical="top" shrinkToFit="1"/>
    </xf>
    <xf numFmtId="0" fontId="5" fillId="2" borderId="4" xfId="8">
      <alignment vertical="top" shrinkToFit="1"/>
    </xf>
    <xf numFmtId="0" fontId="5" fillId="3" borderId="5" xfId="9">
      <alignment horizontal="left" vertical="top" shrinkToFit="1"/>
      <protection locked="0"/>
    </xf>
    <xf numFmtId="164" fontId="5" fillId="3" borderId="5" xfId="10">
      <alignment horizontal="right" vertical="top" shrinkToFit="1"/>
      <protection locked="0"/>
    </xf>
    <xf numFmtId="14" fontId="5" fillId="3" borderId="6" xfId="11">
      <alignment horizontal="right" vertical="top" shrinkToFit="1"/>
      <protection locked="0"/>
    </xf>
    <xf numFmtId="0" fontId="5" fillId="2" borderId="7" xfId="12">
      <alignment vertical="top" shrinkToFit="1"/>
    </xf>
    <xf numFmtId="0" fontId="5" fillId="3" borderId="0" xfId="13">
      <alignment horizontal="left" vertical="top" shrinkToFit="1"/>
      <protection locked="0"/>
    </xf>
    <xf numFmtId="164" fontId="5" fillId="3" borderId="0" xfId="14">
      <alignment horizontal="right" vertical="top" shrinkToFit="1"/>
      <protection locked="0"/>
    </xf>
    <xf numFmtId="14" fontId="5" fillId="3" borderId="8" xfId="15">
      <alignment horizontal="right" vertical="top" shrinkToFit="1"/>
      <protection locked="0"/>
    </xf>
    <xf numFmtId="0" fontId="5" fillId="2" borderId="9" xfId="16">
      <alignment vertical="top" shrinkToFit="1"/>
    </xf>
    <xf numFmtId="0" fontId="5" fillId="3" borderId="10" xfId="17">
      <alignment horizontal="left" vertical="top" shrinkToFit="1"/>
      <protection locked="0"/>
    </xf>
    <xf numFmtId="164" fontId="5" fillId="3" borderId="10" xfId="18">
      <alignment horizontal="right" vertical="top" shrinkToFit="1"/>
      <protection locked="0"/>
    </xf>
    <xf numFmtId="14" fontId="5" fillId="3" borderId="11" xfId="19">
      <alignment horizontal="right" vertical="top" shrinkToFit="1"/>
      <protection locked="0"/>
    </xf>
    <xf numFmtId="3" fontId="5" fillId="2" borderId="5" xfId="20">
      <alignment horizontal="right" vertical="top" shrinkToFit="1"/>
    </xf>
    <xf numFmtId="3" fontId="5" fillId="2" borderId="6" xfId="21">
      <alignment horizontal="right" vertical="top" shrinkToFit="1"/>
    </xf>
    <xf numFmtId="0" fontId="6" fillId="2" borderId="7" xfId="22">
      <alignment vertical="top" shrinkToFit="1"/>
    </xf>
    <xf numFmtId="3" fontId="3" fillId="3" borderId="0" xfId="23">
      <alignment horizontal="right" vertical="top" shrinkToFit="1"/>
      <protection locked="0"/>
    </xf>
    <xf numFmtId="3" fontId="3" fillId="3" borderId="8" xfId="24">
      <alignment horizontal="right" vertical="top" shrinkToFit="1"/>
      <protection locked="0"/>
    </xf>
    <xf numFmtId="0" fontId="6" fillId="2" borderId="9" xfId="25">
      <alignment vertical="top" shrinkToFit="1"/>
    </xf>
    <xf numFmtId="3" fontId="3" fillId="3" borderId="10" xfId="26">
      <alignment horizontal="right" vertical="top" shrinkToFit="1"/>
      <protection locked="0"/>
    </xf>
    <xf numFmtId="3" fontId="3" fillId="3" borderId="11" xfId="27">
      <alignment horizontal="right" vertical="top" shrinkToFit="1"/>
      <protection locked="0"/>
    </xf>
    <xf numFmtId="4" fontId="5" fillId="3" borderId="5" xfId="28">
      <alignment horizontal="right" vertical="top" shrinkToFit="1"/>
      <protection locked="0"/>
    </xf>
    <xf numFmtId="165" fontId="5" fillId="2" borderId="6" xfId="29">
      <alignment horizontal="right" vertical="top" shrinkToFit="1"/>
    </xf>
    <xf numFmtId="4" fontId="5" fillId="3" borderId="0" xfId="30">
      <alignment horizontal="right" vertical="top" shrinkToFit="1"/>
      <protection locked="0"/>
    </xf>
    <xf numFmtId="165" fontId="5" fillId="2" borderId="8" xfId="31">
      <alignment horizontal="right" vertical="top" shrinkToFit="1"/>
    </xf>
    <xf numFmtId="0" fontId="5" fillId="2" borderId="12" xfId="32">
      <alignment vertical="top" shrinkToFit="1"/>
    </xf>
    <xf numFmtId="4" fontId="5" fillId="2" borderId="2" xfId="33">
      <alignment horizontal="right" vertical="top" shrinkToFit="1"/>
    </xf>
    <xf numFmtId="165" fontId="5" fillId="2" borderId="3" xfId="34">
      <alignment horizontal="right" vertical="top" shrinkToFit="1"/>
    </xf>
    <xf numFmtId="0" fontId="5" fillId="3" borderId="12" xfId="35">
      <alignment horizontal="left" vertical="top" shrinkToFit="1"/>
      <protection locked="0"/>
    </xf>
    <xf numFmtId="4" fontId="5" fillId="2" borderId="5" xfId="36">
      <alignment horizontal="right" vertical="top" shrinkToFit="1"/>
    </xf>
    <xf numFmtId="4" fontId="5" fillId="2" borderId="6" xfId="37">
      <alignment horizontal="right" vertical="top" shrinkToFit="1"/>
    </xf>
    <xf numFmtId="4" fontId="3" fillId="3" borderId="0" xfId="38">
      <alignment horizontal="right" vertical="top" shrinkToFit="1"/>
      <protection locked="0"/>
    </xf>
    <xf numFmtId="4" fontId="3" fillId="3" borderId="8" xfId="39">
      <alignment horizontal="right" vertical="top" shrinkToFit="1"/>
      <protection locked="0"/>
    </xf>
    <xf numFmtId="4" fontId="5" fillId="2" borderId="10" xfId="40">
      <alignment horizontal="right" vertical="top" shrinkToFit="1"/>
    </xf>
    <xf numFmtId="4" fontId="5" fillId="2" borderId="11" xfId="41">
      <alignment horizontal="right" vertical="top" shrinkToFit="1"/>
    </xf>
    <xf numFmtId="4" fontId="3" fillId="2" borderId="0" xfId="42">
      <alignment horizontal="right" vertical="top" shrinkToFit="1"/>
    </xf>
    <xf numFmtId="4" fontId="3" fillId="2" borderId="8" xfId="43">
      <alignment horizontal="right" vertical="top" shrinkToFit="1"/>
    </xf>
    <xf numFmtId="4" fontId="5" fillId="2" borderId="0" xfId="44">
      <alignment horizontal="right" vertical="top" shrinkToFit="1"/>
    </xf>
    <xf numFmtId="4" fontId="5" fillId="2" borderId="8" xfId="45">
      <alignment horizontal="right" vertical="top" shrinkToFit="1"/>
    </xf>
    <xf numFmtId="0" fontId="5" fillId="2" borderId="2" xfId="46">
      <alignment vertical="top" shrinkToFit="1"/>
    </xf>
    <xf numFmtId="0" fontId="5" fillId="2" borderId="3" xfId="47">
      <alignment vertical="top" shrinkToFit="1"/>
    </xf>
    <xf numFmtId="0" fontId="5" fillId="2" borderId="0" xfId="48">
      <alignment horizontal="left" vertical="top" shrinkToFit="1"/>
    </xf>
    <xf numFmtId="0" fontId="5" fillId="2" borderId="8" xfId="49">
      <alignment horizontal="left" vertical="top" shrinkToFit="1"/>
    </xf>
    <xf numFmtId="0" fontId="3" fillId="2" borderId="0" xfId="50">
      <alignment horizontal="left" vertical="top" shrinkToFit="1"/>
    </xf>
    <xf numFmtId="0" fontId="3" fillId="2" borderId="8" xfId="51">
      <alignment horizontal="left" vertical="top" shrinkToFit="1"/>
    </xf>
    <xf numFmtId="0" fontId="5" fillId="2" borderId="10" xfId="52">
      <alignment horizontal="left" vertical="top" shrinkToFit="1"/>
    </xf>
    <xf numFmtId="0" fontId="5" fillId="2" borderId="11" xfId="53">
      <alignment horizontal="left" vertical="top" shrinkToFit="1"/>
    </xf>
    <xf numFmtId="0" fontId="3" fillId="2" borderId="5" xfId="54">
      <alignment horizontal="left" vertical="top" shrinkToFit="1"/>
    </xf>
    <xf numFmtId="4" fontId="3" fillId="2" borderId="5" xfId="55">
      <alignment horizontal="right" vertical="top" shrinkToFit="1"/>
    </xf>
    <xf numFmtId="164" fontId="3" fillId="2" borderId="5" xfId="56">
      <alignment horizontal="right" vertical="top" shrinkToFit="1"/>
    </xf>
    <xf numFmtId="14" fontId="3" fillId="2" borderId="6" xfId="57">
      <alignment horizontal="right" vertical="top" shrinkToFit="1"/>
    </xf>
    <xf numFmtId="164" fontId="3" fillId="2" borderId="0" xfId="58">
      <alignment horizontal="right" vertical="top" shrinkToFit="1"/>
    </xf>
    <xf numFmtId="14" fontId="3" fillId="2" borderId="8" xfId="59">
      <alignment horizontal="right" vertical="top" shrinkToFit="1"/>
    </xf>
    <xf numFmtId="0" fontId="3" fillId="2" borderId="10" xfId="60">
      <alignment horizontal="left" vertical="top" shrinkToFit="1"/>
    </xf>
    <xf numFmtId="4" fontId="3" fillId="2" borderId="10" xfId="61">
      <alignment horizontal="right" vertical="top" shrinkToFit="1"/>
    </xf>
    <xf numFmtId="164" fontId="3" fillId="2" borderId="10" xfId="62">
      <alignment horizontal="right" vertical="top" shrinkToFit="1"/>
    </xf>
    <xf numFmtId="14" fontId="3" fillId="2" borderId="11" xfId="63">
      <alignment horizontal="right" vertical="top" shrinkToFit="1"/>
    </xf>
    <xf numFmtId="0" fontId="5" fillId="2" borderId="2" xfId="64">
      <alignment horizontal="left" vertical="top" shrinkToFit="1"/>
    </xf>
    <xf numFmtId="0" fontId="5" fillId="4" borderId="0" xfId="65">
      <alignment vertical="top" shrinkToFit="1"/>
    </xf>
    <xf numFmtId="0" fontId="7" fillId="4" borderId="0" xfId="66">
      <alignment vertical="top" shrinkToFit="1"/>
    </xf>
    <xf numFmtId="0" fontId="5" fillId="4" borderId="0" xfId="67">
      <alignment horizontal="right" vertical="top" shrinkToFit="1"/>
    </xf>
    <xf numFmtId="0" fontId="3" fillId="4" borderId="0" xfId="68">
      <alignment vertical="top" shrinkToFit="1"/>
    </xf>
    <xf numFmtId="0" fontId="7" fillId="2" borderId="2" xfId="69">
      <alignment vertical="top" shrinkToFit="1"/>
    </xf>
    <xf numFmtId="0" fontId="5" fillId="2" borderId="2" xfId="70">
      <alignment horizontal="right" vertical="top" shrinkToFit="1"/>
    </xf>
    <xf numFmtId="0" fontId="3" fillId="2" borderId="2" xfId="71">
      <alignment vertical="top" shrinkToFit="1"/>
    </xf>
    <xf numFmtId="0" fontId="5" fillId="2" borderId="13" xfId="72">
      <alignment horizontal="left" vertical="top" shrinkToFit="1"/>
    </xf>
    <xf numFmtId="0" fontId="5" fillId="2" borderId="14" xfId="73">
      <alignment horizontal="left" vertical="top" shrinkToFit="1"/>
    </xf>
    <xf numFmtId="0" fontId="3" fillId="3" borderId="14" xfId="75">
      <alignment vertical="top" shrinkToFit="1"/>
      <protection locked="0"/>
    </xf>
    <xf numFmtId="0" fontId="3" fillId="2" borderId="14" xfId="74">
      <alignment vertical="top" shrinkToFit="1"/>
    </xf>
    <xf numFmtId="0" fontId="5" fillId="3" borderId="14" xfId="76">
      <alignment vertical="top" shrinkToFit="1"/>
      <protection locked="0"/>
    </xf>
    <xf numFmtId="0" fontId="6" fillId="3" borderId="14" xfId="77">
      <alignment vertical="top" shrinkToFit="1"/>
      <protection locked="0"/>
    </xf>
    <xf numFmtId="0" fontId="5" fillId="2" borderId="13" xfId="72" applyAlignment="1">
      <alignment horizontal="left" vertical="top" wrapText="1" shrinkToFit="1"/>
    </xf>
    <xf numFmtId="0" fontId="3" fillId="3" borderId="14" xfId="75" applyAlignment="1">
      <alignment vertical="top" wrapText="1" shrinkToFit="1"/>
      <protection locked="0"/>
    </xf>
    <xf numFmtId="0" fontId="0" fillId="0" borderId="0" xfId="0" applyAlignment="1">
      <alignment vertical="center" wrapText="1"/>
    </xf>
    <xf numFmtId="0" fontId="0" fillId="0" borderId="16" xfId="0" applyBorder="1">
      <alignment vertical="center"/>
    </xf>
    <xf numFmtId="0" fontId="0" fillId="0" borderId="16" xfId="0" applyBorder="1" applyAlignment="1">
      <alignment vertical="center" wrapText="1"/>
    </xf>
    <xf numFmtId="0" fontId="0" fillId="0" borderId="16" xfId="0" applyBorder="1" applyAlignment="1">
      <alignment horizontal="left" vertical="center" wrapText="1"/>
    </xf>
    <xf numFmtId="0" fontId="0" fillId="0" borderId="16" xfId="0" applyBorder="1" applyAlignment="1">
      <alignment horizontal="left" vertical="center" wrapText="1" indent="1"/>
    </xf>
    <xf numFmtId="0" fontId="9" fillId="0" borderId="16" xfId="0" applyFont="1" applyBorder="1" applyAlignment="1">
      <alignment vertical="center" wrapText="1"/>
    </xf>
    <xf numFmtId="0" fontId="0" fillId="0" borderId="17" xfId="0" applyBorder="1" applyAlignment="1">
      <alignment vertical="center" wrapText="1"/>
    </xf>
    <xf numFmtId="0" fontId="0" fillId="8" borderId="12" xfId="0" applyFill="1" applyBorder="1" applyAlignment="1">
      <alignment vertical="center" wrapText="1"/>
    </xf>
    <xf numFmtId="0" fontId="16" fillId="0" borderId="15" xfId="1" applyBorder="1" applyAlignment="1" applyProtection="1">
      <alignment vertical="center" wrapText="1"/>
    </xf>
    <xf numFmtId="0" fontId="1" fillId="0" borderId="15" xfId="193" applyFont="1" applyBorder="1" applyAlignment="1">
      <alignment vertical="center" wrapText="1"/>
    </xf>
    <xf numFmtId="0" fontId="0" fillId="0" borderId="16" xfId="0" applyFont="1" applyBorder="1" applyAlignment="1">
      <alignment vertical="center" wrapText="1"/>
    </xf>
    <xf numFmtId="0" fontId="0" fillId="0" borderId="16" xfId="0" applyNumberFormat="1" applyBorder="1" applyAlignment="1">
      <alignment horizontal="left" vertical="center" wrapText="1"/>
    </xf>
    <xf numFmtId="0" fontId="1" fillId="0" borderId="15" xfId="193" applyFont="1" applyBorder="1" applyAlignment="1">
      <alignment vertical="top" wrapText="1"/>
    </xf>
    <xf numFmtId="0" fontId="1" fillId="0" borderId="15" xfId="193" applyNumberFormat="1" applyFont="1" applyBorder="1" applyAlignment="1">
      <alignment vertical="center" wrapText="1"/>
    </xf>
    <xf numFmtId="0" fontId="0" fillId="0" borderId="0" xfId="0" applyBorder="1" applyAlignment="1">
      <alignment vertical="center" wrapText="1"/>
    </xf>
    <xf numFmtId="0" fontId="1" fillId="0" borderId="15" xfId="193" applyFont="1" applyBorder="1" applyAlignment="1">
      <alignment horizontal="left" vertical="center" wrapText="1" indent="1"/>
    </xf>
    <xf numFmtId="0" fontId="10" fillId="0" borderId="16" xfId="0" applyFont="1" applyBorder="1" applyAlignment="1">
      <alignment vertical="center" wrapText="1"/>
    </xf>
    <xf numFmtId="0" fontId="16" fillId="0" borderId="16" xfId="1" applyBorder="1" applyAlignment="1" applyProtection="1">
      <alignment horizontal="left" vertical="center" wrapText="1" indent="1"/>
    </xf>
    <xf numFmtId="0" fontId="0" fillId="0" borderId="16" xfId="0" applyBorder="1" applyAlignment="1">
      <alignment horizontal="left" vertical="center" wrapText="1" indent="2"/>
    </xf>
    <xf numFmtId="0" fontId="17" fillId="0" borderId="15" xfId="0" applyFont="1" applyBorder="1" applyAlignment="1">
      <alignment vertical="center" wrapText="1"/>
    </xf>
    <xf numFmtId="0" fontId="14" fillId="0" borderId="16" xfId="0" applyFont="1" applyBorder="1" applyAlignment="1">
      <alignment horizontal="left" vertical="center" wrapText="1" indent="4"/>
    </xf>
    <xf numFmtId="0" fontId="15" fillId="0" borderId="16" xfId="0" applyFont="1" applyBorder="1" applyAlignment="1">
      <alignment horizontal="center" vertical="center" wrapText="1"/>
    </xf>
    <xf numFmtId="0" fontId="3" fillId="2" borderId="0" xfId="3">
      <alignment vertical="top" shrinkToFit="1"/>
    </xf>
    <xf numFmtId="0" fontId="4" fillId="2" borderId="0" xfId="4">
      <alignment vertical="top" shrinkToFit="1"/>
    </xf>
    <xf numFmtId="0" fontId="2" fillId="2" borderId="0" xfId="2">
      <alignment vertical="top" shrinkToFit="1"/>
    </xf>
  </cellXfs>
  <cellStyles count="194">
    <cellStyle name="Hyperlink" xfId="1" builtinId="8"/>
    <cellStyle name="MSSStyle001" xfId="2"/>
    <cellStyle name="MSSStyle002" xfId="3"/>
    <cellStyle name="MSSStyle003" xfId="4"/>
    <cellStyle name="MSSStyle004" xfId="5"/>
    <cellStyle name="MSSStyle005" xfId="6"/>
    <cellStyle name="MSSStyle006" xfId="7"/>
    <cellStyle name="MSSStyle007" xfId="8"/>
    <cellStyle name="MSSStyle008" xfId="9"/>
    <cellStyle name="MSSStyle009" xfId="10"/>
    <cellStyle name="MSSStyle010" xfId="11"/>
    <cellStyle name="MSSStyle011" xfId="12"/>
    <cellStyle name="MSSStyle012" xfId="13"/>
    <cellStyle name="MSSStyle013" xfId="14"/>
    <cellStyle name="MSSStyle014" xfId="15"/>
    <cellStyle name="MSSStyle015" xfId="16"/>
    <cellStyle name="MSSStyle016" xfId="17"/>
    <cellStyle name="MSSStyle017" xfId="18"/>
    <cellStyle name="MSSStyle018" xfId="19"/>
    <cellStyle name="MSSStyle019" xfId="20"/>
    <cellStyle name="MSSStyle020" xfId="21"/>
    <cellStyle name="MSSStyle021" xfId="22"/>
    <cellStyle name="MSSStyle022" xfId="23"/>
    <cellStyle name="MSSStyle023" xfId="24"/>
    <cellStyle name="MSSStyle024" xfId="25"/>
    <cellStyle name="MSSStyle025" xfId="26"/>
    <cellStyle name="MSSStyle026" xfId="27"/>
    <cellStyle name="MSSStyle027" xfId="28"/>
    <cellStyle name="MSSStyle028" xfId="29"/>
    <cellStyle name="MSSStyle029" xfId="30"/>
    <cellStyle name="MSSStyle030" xfId="31"/>
    <cellStyle name="MSSStyle031" xfId="32"/>
    <cellStyle name="MSSStyle032" xfId="33"/>
    <cellStyle name="MSSStyle033" xfId="34"/>
    <cellStyle name="MSSStyle034" xfId="35"/>
    <cellStyle name="MSSStyle035" xfId="36"/>
    <cellStyle name="MSSStyle036" xfId="37"/>
    <cellStyle name="MSSStyle037" xfId="38"/>
    <cellStyle name="MSSStyle038" xfId="39"/>
    <cellStyle name="MSSStyle039" xfId="40"/>
    <cellStyle name="MSSStyle040" xfId="41"/>
    <cellStyle name="MSSStyle041" xfId="42"/>
    <cellStyle name="MSSStyle042" xfId="43"/>
    <cellStyle name="MSSStyle043" xfId="44"/>
    <cellStyle name="MSSStyle044" xfId="45"/>
    <cellStyle name="MSSStyle045" xfId="46"/>
    <cellStyle name="MSSStyle046" xfId="47"/>
    <cellStyle name="MSSStyle047" xfId="48"/>
    <cellStyle name="MSSStyle048" xfId="49"/>
    <cellStyle name="MSSStyle049" xfId="50"/>
    <cellStyle name="MSSStyle050" xfId="51"/>
    <cellStyle name="MSSStyle051" xfId="52"/>
    <cellStyle name="MSSStyle052" xfId="53"/>
    <cellStyle name="MSSStyle053" xfId="54"/>
    <cellStyle name="MSSStyle054" xfId="55"/>
    <cellStyle name="MSSStyle055" xfId="56"/>
    <cellStyle name="MSSStyle056" xfId="57"/>
    <cellStyle name="MSSStyle057" xfId="58"/>
    <cellStyle name="MSSStyle058" xfId="59"/>
    <cellStyle name="MSSStyle059" xfId="60"/>
    <cellStyle name="MSSStyle060" xfId="61"/>
    <cellStyle name="MSSStyle061" xfId="62"/>
    <cellStyle name="MSSStyle062" xfId="63"/>
    <cellStyle name="MSSStyle063" xfId="64"/>
    <cellStyle name="MSSStyle064" xfId="65"/>
    <cellStyle name="MSSStyle065" xfId="66"/>
    <cellStyle name="MSSStyle066" xfId="67"/>
    <cellStyle name="MSSStyle067" xfId="68"/>
    <cellStyle name="MSSStyle068" xfId="69"/>
    <cellStyle name="MSSStyle069" xfId="70"/>
    <cellStyle name="MSSStyle070" xfId="71"/>
    <cellStyle name="MSSStyle071" xfId="72"/>
    <cellStyle name="MSSStyle072" xfId="73"/>
    <cellStyle name="MSSStyle073" xfId="74"/>
    <cellStyle name="MSSStyle074" xfId="75"/>
    <cellStyle name="MSSStyle075" xfId="76"/>
    <cellStyle name="MSSStyle076" xfId="77"/>
    <cellStyle name="MSSStyle077" xfId="78"/>
    <cellStyle name="MSSStyle078" xfId="79"/>
    <cellStyle name="MSSStyle079" xfId="80"/>
    <cellStyle name="MSSStyle080" xfId="81"/>
    <cellStyle name="MSSStyle081" xfId="82"/>
    <cellStyle name="MSSStyle082" xfId="83"/>
    <cellStyle name="MSSStyle083" xfId="84"/>
    <cellStyle name="MSSStyle084" xfId="85"/>
    <cellStyle name="MSSStyle085" xfId="86"/>
    <cellStyle name="MSSStyle086" xfId="87"/>
    <cellStyle name="MSSStyle087" xfId="88"/>
    <cellStyle name="MSSStyle088" xfId="89"/>
    <cellStyle name="MSSStyle089" xfId="90"/>
    <cellStyle name="MSSStyle090" xfId="91"/>
    <cellStyle name="MSSStyle091" xfId="92"/>
    <cellStyle name="MSSStyle092" xfId="93"/>
    <cellStyle name="MSSStyle093" xfId="94"/>
    <cellStyle name="MSSStyle094" xfId="95"/>
    <cellStyle name="MSSStyle095" xfId="96"/>
    <cellStyle name="MSSStyle096" xfId="97"/>
    <cellStyle name="MSSStyle097" xfId="98"/>
    <cellStyle name="MSSStyle098" xfId="99"/>
    <cellStyle name="MSSStyle099" xfId="100"/>
    <cellStyle name="MSSStyle100" xfId="101"/>
    <cellStyle name="MSSStyle101" xfId="102"/>
    <cellStyle name="MSSStyle102" xfId="103"/>
    <cellStyle name="MSSStyle103" xfId="104"/>
    <cellStyle name="MSSStyle104" xfId="105"/>
    <cellStyle name="MSSStyle105" xfId="106"/>
    <cellStyle name="MSSStyle106" xfId="107"/>
    <cellStyle name="MSSStyle107" xfId="108"/>
    <cellStyle name="MSSStyle108" xfId="109"/>
    <cellStyle name="MSSStyle109" xfId="110"/>
    <cellStyle name="MSSStyle110" xfId="111"/>
    <cellStyle name="MSSStyle111" xfId="112"/>
    <cellStyle name="MSSStyle112" xfId="113"/>
    <cellStyle name="MSSStyle113" xfId="114"/>
    <cellStyle name="MSSStyle114" xfId="115"/>
    <cellStyle name="MSSStyle115" xfId="116"/>
    <cellStyle name="MSSStyle116" xfId="117"/>
    <cellStyle name="MSSStyle117" xfId="118"/>
    <cellStyle name="MSSStyle118" xfId="119"/>
    <cellStyle name="MSSStyle119" xfId="120"/>
    <cellStyle name="MSSStyle120" xfId="121"/>
    <cellStyle name="MSSStyle121" xfId="122"/>
    <cellStyle name="MSSStyle122" xfId="123"/>
    <cellStyle name="MSSStyle123" xfId="124"/>
    <cellStyle name="MSSStyle124" xfId="125"/>
    <cellStyle name="MSSStyle125" xfId="126"/>
    <cellStyle name="MSSStyle126" xfId="127"/>
    <cellStyle name="MSSStyle127" xfId="128"/>
    <cellStyle name="MSSStyle128" xfId="129"/>
    <cellStyle name="MSSStyle129" xfId="130"/>
    <cellStyle name="MSSStyle130" xfId="131"/>
    <cellStyle name="MSSStyle131" xfId="132"/>
    <cellStyle name="MSSStyle132" xfId="133"/>
    <cellStyle name="MSSStyle133" xfId="134"/>
    <cellStyle name="MSSStyle134" xfId="135"/>
    <cellStyle name="MSSStyle135" xfId="136"/>
    <cellStyle name="MSSStyle136" xfId="137"/>
    <cellStyle name="MSSStyle137" xfId="138"/>
    <cellStyle name="MSSStyle138" xfId="139"/>
    <cellStyle name="MSSStyle139" xfId="140"/>
    <cellStyle name="MSSStyle140" xfId="141"/>
    <cellStyle name="MSSStyle141" xfId="142"/>
    <cellStyle name="MSSStyle142" xfId="143"/>
    <cellStyle name="MSSStyle143" xfId="144"/>
    <cellStyle name="MSSStyle144" xfId="145"/>
    <cellStyle name="MSSStyle145" xfId="146"/>
    <cellStyle name="MSSStyle146" xfId="147"/>
    <cellStyle name="MSSStyle147" xfId="148"/>
    <cellStyle name="MSSStyle148" xfId="149"/>
    <cellStyle name="MSSStyle149" xfId="150"/>
    <cellStyle name="MSSStyle150" xfId="151"/>
    <cellStyle name="MSSStyle151" xfId="152"/>
    <cellStyle name="MSSStyle152" xfId="153"/>
    <cellStyle name="MSSStyle153" xfId="154"/>
    <cellStyle name="MSSStyle154" xfId="155"/>
    <cellStyle name="MSSStyle155" xfId="156"/>
    <cellStyle name="MSSStyle156" xfId="157"/>
    <cellStyle name="MSSStyle157" xfId="158"/>
    <cellStyle name="MSSStyle158" xfId="159"/>
    <cellStyle name="MSSStyle159" xfId="160"/>
    <cellStyle name="MSSStyle160" xfId="161"/>
    <cellStyle name="MSSStyle161" xfId="162"/>
    <cellStyle name="MSSStyle162" xfId="163"/>
    <cellStyle name="MSSStyle163" xfId="164"/>
    <cellStyle name="MSSStyle164" xfId="165"/>
    <cellStyle name="MSSStyle165" xfId="166"/>
    <cellStyle name="MSSStyle166" xfId="167"/>
    <cellStyle name="MSSStyle167" xfId="168"/>
    <cellStyle name="MSSStyle168" xfId="169"/>
    <cellStyle name="MSSStyle169" xfId="170"/>
    <cellStyle name="MSSStyle170" xfId="171"/>
    <cellStyle name="MSSStyle171" xfId="172"/>
    <cellStyle name="MSSStyle172" xfId="173"/>
    <cellStyle name="MSSStyle173" xfId="174"/>
    <cellStyle name="MSSStyle174" xfId="175"/>
    <cellStyle name="MSSStyle175" xfId="176"/>
    <cellStyle name="MSSStyle176" xfId="177"/>
    <cellStyle name="MSSStyle177" xfId="178"/>
    <cellStyle name="MSSStyle178" xfId="179"/>
    <cellStyle name="MSSStyle179" xfId="180"/>
    <cellStyle name="MSSStyle180" xfId="181"/>
    <cellStyle name="MSSStyle181" xfId="182"/>
    <cellStyle name="MSSStyle182" xfId="183"/>
    <cellStyle name="MSSStyle183" xfId="184"/>
    <cellStyle name="MSSStyle184" xfId="185"/>
    <cellStyle name="MSSStyle185" xfId="186"/>
    <cellStyle name="MSSStyle186" xfId="187"/>
    <cellStyle name="MSSStyle187" xfId="188"/>
    <cellStyle name="MSSStyle188" xfId="189"/>
    <cellStyle name="MSSStyle189" xfId="190"/>
    <cellStyle name="MSSStyle190" xfId="191"/>
    <cellStyle name="MSSStyle191" xfId="192"/>
    <cellStyle name="Normal" xfId="0" builtinId="0"/>
    <cellStyle name="Normal 2" xfId="19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000000"/>
      <rgbColor rgb="00FFFFFF"/>
      <rgbColor rgb="00ADD8E6"/>
      <rgbColor rgb="00F0F0F0"/>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1495425</xdr:colOff>
      <xdr:row>45</xdr:row>
      <xdr:rowOff>142875</xdr:rowOff>
    </xdr:from>
    <xdr:to>
      <xdr:col>0</xdr:col>
      <xdr:colOff>4705350</xdr:colOff>
      <xdr:row>45</xdr:row>
      <xdr:rowOff>1609725</xdr:rowOff>
    </xdr:to>
    <xdr:pic>
      <xdr:nvPicPr>
        <xdr:cNvPr id="6148" name="Picture 2" descr="workflow"/>
        <xdr:cNvPicPr>
          <a:picLocks noChangeAspect="1" noChangeArrowheads="1"/>
        </xdr:cNvPicPr>
      </xdr:nvPicPr>
      <xdr:blipFill>
        <a:blip xmlns:r="http://schemas.openxmlformats.org/officeDocument/2006/relationships" r:embed="rId1"/>
        <a:srcRect/>
        <a:stretch>
          <a:fillRect/>
        </a:stretch>
      </xdr:blipFill>
      <xdr:spPr bwMode="auto">
        <a:xfrm>
          <a:off x="1495425" y="4533900"/>
          <a:ext cx="3209925"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ites.google.com/site/bpogroupfinance/" TargetMode="External"/><Relationship Id="rId7" Type="http://schemas.openxmlformats.org/officeDocument/2006/relationships/drawing" Target="../drawings/drawing1.xml"/><Relationship Id="rId2" Type="http://schemas.openxmlformats.org/officeDocument/2006/relationships/hyperlink" Target="mailto:BPO.infosource@gmail.com" TargetMode="External"/><Relationship Id="rId1" Type="http://schemas.openxmlformats.org/officeDocument/2006/relationships/hyperlink" Target="http://finmodel.at.ua/" TargetMode="External"/><Relationship Id="rId6" Type="http://schemas.openxmlformats.org/officeDocument/2006/relationships/printerSettings" Target="../printerSettings/printerSettings1.bin"/><Relationship Id="rId5" Type="http://schemas.openxmlformats.org/officeDocument/2006/relationships/hyperlink" Target="http://finmodel.at.ua/load" TargetMode="External"/><Relationship Id="rId4" Type="http://schemas.openxmlformats.org/officeDocument/2006/relationships/hyperlink" Target="http://sites.google.com/site/bpogroupfinance/services"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sheetPr>
    <outlinePr summaryBelow="0" summaryRight="0"/>
  </sheetPr>
  <dimension ref="A2:A70"/>
  <sheetViews>
    <sheetView tabSelected="1" topLeftCell="A58" workbookViewId="0">
      <selection activeCell="A76" sqref="A73:A76"/>
    </sheetView>
  </sheetViews>
  <sheetFormatPr defaultRowHeight="12.75" outlineLevelRow="2"/>
  <cols>
    <col min="1" max="1" width="98.7109375" style="80" customWidth="1"/>
    <col min="2" max="16384" width="9.140625" style="79"/>
  </cols>
  <sheetData>
    <row r="2" spans="1:1" ht="15.75">
      <c r="A2" s="98"/>
    </row>
    <row r="3" spans="1:1" ht="18">
      <c r="A3" s="99" t="s">
        <v>104</v>
      </c>
    </row>
    <row r="5" spans="1:1" ht="15">
      <c r="A5" s="97" t="s">
        <v>103</v>
      </c>
    </row>
    <row r="6" spans="1:1">
      <c r="A6" s="88"/>
    </row>
    <row r="7" spans="1:1" ht="51">
      <c r="A7" s="80" t="s">
        <v>102</v>
      </c>
    </row>
    <row r="8" spans="1:1">
      <c r="A8" s="86"/>
    </row>
    <row r="9" spans="1:1">
      <c r="A9" s="88"/>
    </row>
    <row r="10" spans="1:1" ht="15">
      <c r="A10" s="83" t="s">
        <v>109</v>
      </c>
    </row>
    <row r="11" spans="1:1">
      <c r="A11" s="88"/>
    </row>
    <row r="12" spans="1:1">
      <c r="A12" s="94" t="s">
        <v>101</v>
      </c>
    </row>
    <row r="13" spans="1:1" collapsed="1">
      <c r="A13" s="82" t="s">
        <v>89</v>
      </c>
    </row>
    <row r="14" spans="1:1" hidden="1" outlineLevel="1">
      <c r="A14" s="82" t="s">
        <v>100</v>
      </c>
    </row>
    <row r="15" spans="1:1" hidden="1" outlineLevel="2">
      <c r="A15" s="96" t="s">
        <v>99</v>
      </c>
    </row>
    <row r="16" spans="1:1" hidden="1" outlineLevel="2">
      <c r="A16" s="96" t="s">
        <v>98</v>
      </c>
    </row>
    <row r="17" spans="1:1" hidden="1" outlineLevel="2">
      <c r="A17" s="96" t="s">
        <v>97</v>
      </c>
    </row>
    <row r="18" spans="1:1" hidden="1" outlineLevel="2">
      <c r="A18" s="96" t="s">
        <v>96</v>
      </c>
    </row>
    <row r="19" spans="1:1" ht="25.5" hidden="1" outlineLevel="2">
      <c r="A19" s="96" t="s">
        <v>95</v>
      </c>
    </row>
    <row r="20" spans="1:1" hidden="1" outlineLevel="2">
      <c r="A20" s="82"/>
    </row>
    <row r="21" spans="1:1" hidden="1" outlineLevel="1">
      <c r="A21" s="82" t="s">
        <v>94</v>
      </c>
    </row>
    <row r="22" spans="1:1" hidden="1" outlineLevel="2">
      <c r="A22" s="96" t="s">
        <v>93</v>
      </c>
    </row>
    <row r="23" spans="1:1" hidden="1" outlineLevel="2">
      <c r="A23" s="96" t="s">
        <v>92</v>
      </c>
    </row>
    <row r="24" spans="1:1" hidden="1" outlineLevel="2">
      <c r="A24" s="96" t="s">
        <v>91</v>
      </c>
    </row>
    <row r="25" spans="1:1" hidden="1" outlineLevel="2">
      <c r="A25" s="88"/>
    </row>
    <row r="26" spans="1:1" hidden="1" outlineLevel="1">
      <c r="A26" s="82" t="s">
        <v>110</v>
      </c>
    </row>
    <row r="27" spans="1:1" hidden="1" outlineLevel="2">
      <c r="A27" s="96" t="s">
        <v>90</v>
      </c>
    </row>
    <row r="28" spans="1:1" ht="25.5" hidden="1" outlineLevel="2">
      <c r="A28" s="96" t="s">
        <v>111</v>
      </c>
    </row>
    <row r="29" spans="1:1" hidden="1" outlineLevel="2">
      <c r="A29" s="96" t="s">
        <v>112</v>
      </c>
    </row>
    <row r="30" spans="1:1" hidden="1" outlineLevel="1">
      <c r="A30" s="96"/>
    </row>
    <row r="31" spans="1:1">
      <c r="A31" s="95" t="s">
        <v>106</v>
      </c>
    </row>
    <row r="32" spans="1:1">
      <c r="A32" s="88"/>
    </row>
    <row r="33" spans="1:1">
      <c r="A33" s="94" t="s">
        <v>113</v>
      </c>
    </row>
    <row r="34" spans="1:1" collapsed="1">
      <c r="A34" s="82" t="s">
        <v>89</v>
      </c>
    </row>
    <row r="35" spans="1:1" hidden="1" outlineLevel="1">
      <c r="A35" s="82" t="s">
        <v>88</v>
      </c>
    </row>
    <row r="36" spans="1:1" hidden="1" outlineLevel="1">
      <c r="A36" s="82" t="s">
        <v>114</v>
      </c>
    </row>
    <row r="37" spans="1:1" hidden="1" outlineLevel="1">
      <c r="A37" s="82"/>
    </row>
    <row r="38" spans="1:1">
      <c r="A38" s="95" t="s">
        <v>107</v>
      </c>
    </row>
    <row r="39" spans="1:1">
      <c r="A39" s="88"/>
    </row>
    <row r="40" spans="1:1">
      <c r="A40" s="94" t="s">
        <v>115</v>
      </c>
    </row>
    <row r="41" spans="1:1">
      <c r="A41" s="88"/>
    </row>
    <row r="42" spans="1:1" ht="25.5">
      <c r="A42" s="93" t="s">
        <v>116</v>
      </c>
    </row>
    <row r="43" spans="1:1" collapsed="1">
      <c r="A43" s="82" t="s">
        <v>117</v>
      </c>
    </row>
    <row r="44" spans="1:1" hidden="1" outlineLevel="1">
      <c r="A44" s="92"/>
    </row>
    <row r="45" spans="1:1" ht="63.75" hidden="1" outlineLevel="1">
      <c r="A45" s="91" t="s">
        <v>118</v>
      </c>
    </row>
    <row r="46" spans="1:1" ht="140.1" hidden="1" customHeight="1" outlineLevel="1">
      <c r="A46" s="87"/>
    </row>
    <row r="47" spans="1:1" ht="89.25" hidden="1" outlineLevel="1">
      <c r="A47" s="90" t="s">
        <v>119</v>
      </c>
    </row>
    <row r="48" spans="1:1" hidden="1" outlineLevel="1">
      <c r="A48" s="90"/>
    </row>
    <row r="49" spans="1:1" ht="63.75" hidden="1" outlineLevel="1">
      <c r="A49" s="89" t="s">
        <v>120</v>
      </c>
    </row>
    <row r="50" spans="1:1">
      <c r="A50" s="88"/>
    </row>
    <row r="51" spans="1:1">
      <c r="A51" s="87" t="s">
        <v>121</v>
      </c>
    </row>
    <row r="52" spans="1:1">
      <c r="A52" s="86" t="s">
        <v>122</v>
      </c>
    </row>
    <row r="53" spans="1:1">
      <c r="A53" s="86" t="s">
        <v>123</v>
      </c>
    </row>
    <row r="54" spans="1:1">
      <c r="A54" s="86" t="s">
        <v>124</v>
      </c>
    </row>
    <row r="55" spans="1:1">
      <c r="A55" s="85"/>
    </row>
    <row r="56" spans="1:1">
      <c r="A56" s="84"/>
    </row>
    <row r="57" spans="1:1" ht="15">
      <c r="A57" s="83" t="s">
        <v>108</v>
      </c>
    </row>
    <row r="59" spans="1:1" ht="38.25">
      <c r="A59" s="80" t="s">
        <v>87</v>
      </c>
    </row>
    <row r="61" spans="1:1">
      <c r="A61" s="80" t="s">
        <v>105</v>
      </c>
    </row>
    <row r="63" spans="1:1">
      <c r="A63" s="80" t="s">
        <v>86</v>
      </c>
    </row>
    <row r="64" spans="1:1">
      <c r="A64" s="82" t="s">
        <v>85</v>
      </c>
    </row>
    <row r="65" spans="1:1">
      <c r="A65" s="82" t="s">
        <v>84</v>
      </c>
    </row>
    <row r="66" spans="1:1">
      <c r="A66" s="82" t="s">
        <v>83</v>
      </c>
    </row>
    <row r="67" spans="1:1">
      <c r="A67" s="82" t="s">
        <v>82</v>
      </c>
    </row>
    <row r="68" spans="1:1">
      <c r="A68" s="82" t="s">
        <v>81</v>
      </c>
    </row>
    <row r="70" spans="1:1">
      <c r="A70" s="81" t="s">
        <v>80</v>
      </c>
    </row>
  </sheetData>
  <hyperlinks>
    <hyperlink ref="A52" r:id="rId1"/>
    <hyperlink ref="A54" r:id="rId2"/>
    <hyperlink ref="A53" r:id="rId3"/>
    <hyperlink ref="A38" r:id="rId4"/>
    <hyperlink ref="A31" r:id="rId5"/>
  </hyperlinks>
  <printOptions horizontalCentered="1"/>
  <pageMargins left="0.45" right="0.45" top="0.5" bottom="0.5" header="0.3" footer="0.3"/>
  <pageSetup orientation="portrait" r:id="rId6"/>
  <headerFooter>
    <oddFooter>&amp;LModelSheet is a trademark of ModelSheet Software, LLC&amp;Rpage &amp;P of &amp;N</oddFooter>
  </headerFooter>
  <drawing r:id="rId7"/>
</worksheet>
</file>

<file path=xl/worksheets/sheet2.xml><?xml version="1.0" encoding="utf-8"?>
<worksheet xmlns="http://schemas.openxmlformats.org/spreadsheetml/2006/main" xmlns:r="http://schemas.openxmlformats.org/officeDocument/2006/relationships">
  <sheetPr>
    <outlinePr summaryBelow="0" summaryRight="0"/>
    <pageSetUpPr fitToPage="1"/>
  </sheetPr>
  <dimension ref="A1:E42"/>
  <sheetViews>
    <sheetView zoomScaleNormal="100" workbookViewId="0">
      <selection sqref="A1:D1"/>
    </sheetView>
  </sheetViews>
  <sheetFormatPr defaultRowHeight="12.75" customHeight="1"/>
  <cols>
    <col min="1" max="1" width="19" customWidth="1"/>
    <col min="2" max="2" width="15" customWidth="1"/>
    <col min="3" max="3" width="17.28515625" customWidth="1"/>
    <col min="4" max="4" width="13.42578125" customWidth="1"/>
    <col min="5" max="5" width="12" customWidth="1"/>
  </cols>
  <sheetData>
    <row r="1" spans="1:5" ht="12.75" customHeight="1">
      <c r="A1" s="102" t="str">
        <f>"Job Opportunity Evaluator"</f>
        <v>Job Opportunity Evaluator</v>
      </c>
      <c r="B1" s="102"/>
      <c r="C1" s="102"/>
      <c r="D1" s="102"/>
    </row>
    <row r="2" spans="1:5" ht="12.75" customHeight="1">
      <c r="A2" s="102" t="str">
        <f>"Inputs"</f>
        <v>Inputs</v>
      </c>
      <c r="B2" s="102"/>
      <c r="C2" s="102"/>
      <c r="D2" s="102"/>
    </row>
    <row r="3" spans="1:5" ht="12.75" customHeight="1">
      <c r="A3" s="102" t="str">
        <f>""</f>
        <v/>
      </c>
      <c r="B3" s="102"/>
      <c r="C3" s="102"/>
      <c r="D3" s="102"/>
    </row>
    <row r="4" spans="1:5" ht="12.75" customHeight="1">
      <c r="A4" s="100" t="str">
        <f>"Shaded cells are input cells. You can enter data in them."</f>
        <v>Shaded cells are input cells. You can enter data in them.</v>
      </c>
      <c r="B4" s="100"/>
      <c r="C4" s="100"/>
      <c r="D4" s="100"/>
      <c r="E4" s="100"/>
    </row>
    <row r="5" spans="1:5" ht="12.75" customHeight="1">
      <c r="A5" s="100" t="str">
        <f>"Excel formulas in shaded cells are starting suggestions. You can overwrite them."</f>
        <v>Excel formulas in shaded cells are starting suggestions. You can overwrite them.</v>
      </c>
      <c r="B5" s="100"/>
      <c r="C5" s="100"/>
      <c r="D5" s="100"/>
      <c r="E5" s="100"/>
    </row>
    <row r="7" spans="1:5" ht="12.75" customHeight="1">
      <c r="A7" s="101" t="str">
        <f>"Available Positions"</f>
        <v>Available Positions</v>
      </c>
      <c r="B7" s="101"/>
      <c r="C7" s="101"/>
    </row>
    <row r="8" spans="1:5" ht="12.75" customHeight="1">
      <c r="A8" s="1" t="str">
        <f>" "</f>
        <v xml:space="preserve"> </v>
      </c>
    </row>
    <row r="9" spans="1:5" ht="12.75" customHeight="1">
      <c r="B9" s="3" t="str">
        <f>Labels!B5</f>
        <v>Employer / Client</v>
      </c>
      <c r="C9" s="4" t="str">
        <f>Labels!B13</f>
        <v>Job Title</v>
      </c>
      <c r="D9" s="4" t="str">
        <f>Labels!B10</f>
        <v>Job Probability</v>
      </c>
      <c r="E9" s="5" t="str">
        <f>Labels!B6</f>
        <v>Last Updated</v>
      </c>
    </row>
    <row r="10" spans="1:5" ht="12.75" customHeight="1">
      <c r="A10" s="6" t="str">
        <f>Labels!B27</f>
        <v>Opportunity 1</v>
      </c>
      <c r="B10" s="7" t="str">
        <f t="shared" ref="B10:C12" si="0">" "</f>
        <v xml:space="preserve"> </v>
      </c>
      <c r="C10" s="7" t="str">
        <f t="shared" si="0"/>
        <v xml:space="preserve"> </v>
      </c>
      <c r="D10" s="8"/>
      <c r="E10" s="9"/>
    </row>
    <row r="11" spans="1:5" ht="12.75" customHeight="1">
      <c r="A11" s="10" t="str">
        <f>Labels!B28</f>
        <v>Opportunity 2</v>
      </c>
      <c r="B11" s="11" t="str">
        <f t="shared" si="0"/>
        <v xml:space="preserve"> </v>
      </c>
      <c r="C11" s="11" t="str">
        <f t="shared" si="0"/>
        <v xml:space="preserve"> </v>
      </c>
      <c r="D11" s="12"/>
      <c r="E11" s="13"/>
    </row>
    <row r="12" spans="1:5" ht="12.75" customHeight="1">
      <c r="A12" s="14" t="str">
        <f>Labels!B29</f>
        <v>Opportunity 3</v>
      </c>
      <c r="B12" s="15" t="str">
        <f t="shared" si="0"/>
        <v xml:space="preserve"> </v>
      </c>
      <c r="C12" s="15" t="str">
        <f t="shared" si="0"/>
        <v xml:space="preserve"> </v>
      </c>
      <c r="D12" s="16"/>
      <c r="E12" s="17"/>
    </row>
    <row r="15" spans="1:5" ht="12.75" customHeight="1">
      <c r="B15" s="3" t="str">
        <f>Labels!B27</f>
        <v>Opportunity 1</v>
      </c>
      <c r="C15" s="4" t="str">
        <f>Labels!B28</f>
        <v>Opportunity 2</v>
      </c>
      <c r="D15" s="5" t="str">
        <f>Labels!B29</f>
        <v>Opportunity 3</v>
      </c>
    </row>
    <row r="16" spans="1:5" ht="12.75" customHeight="1">
      <c r="A16" s="6" t="str">
        <f>Labels!B11</f>
        <v>Job Ratings</v>
      </c>
      <c r="B16" s="18"/>
      <c r="C16" s="18"/>
      <c r="D16" s="19"/>
    </row>
    <row r="17" spans="1:5" ht="12.75" customHeight="1">
      <c r="A17" s="20" t="str">
        <f>"   "&amp;Labels!B22</f>
        <v xml:space="preserve">   Company</v>
      </c>
      <c r="B17" s="21">
        <f>0</f>
        <v>0</v>
      </c>
      <c r="C17" s="21">
        <f>0</f>
        <v>0</v>
      </c>
      <c r="D17" s="22">
        <f>0</f>
        <v>0</v>
      </c>
    </row>
    <row r="18" spans="1:5" ht="12.75" customHeight="1">
      <c r="A18" s="20" t="str">
        <f>"   "&amp;Labels!B23</f>
        <v xml:space="preserve">   Job</v>
      </c>
      <c r="B18" s="21">
        <f>0</f>
        <v>0</v>
      </c>
      <c r="C18" s="21">
        <f>0</f>
        <v>0</v>
      </c>
      <c r="D18" s="22">
        <f>0</f>
        <v>0</v>
      </c>
    </row>
    <row r="19" spans="1:5" ht="12.75" customHeight="1">
      <c r="A19" s="23" t="str">
        <f>"   "&amp;Labels!B24</f>
        <v xml:space="preserve">   Compensation</v>
      </c>
      <c r="B19" s="24">
        <f>0</f>
        <v>0</v>
      </c>
      <c r="C19" s="24">
        <f>0</f>
        <v>0</v>
      </c>
      <c r="D19" s="25">
        <f>0</f>
        <v>0</v>
      </c>
    </row>
    <row r="20" spans="1:5" ht="12.75" customHeight="1">
      <c r="A20" s="100" t="str">
        <f>"Generally, ratings &gt;=0"</f>
        <v>Generally, ratings &gt;=0</v>
      </c>
      <c r="B20" s="100"/>
      <c r="C20" s="100"/>
      <c r="D20" s="100"/>
      <c r="E20" s="100"/>
    </row>
    <row r="21" spans="1:5" ht="12.75" customHeight="1">
      <c r="A21" s="100" t="str">
        <f>"Criteria with negative ratings cancel out factors with positive ratings"</f>
        <v>Criteria with negative ratings cancel out factors with positive ratings</v>
      </c>
      <c r="B21" s="100"/>
      <c r="C21" s="100"/>
      <c r="D21" s="100"/>
      <c r="E21" s="100"/>
    </row>
    <row r="23" spans="1:5" ht="12.75" customHeight="1">
      <c r="A23" s="101" t="str">
        <f>"Evaluation Criteria"</f>
        <v>Evaluation Criteria</v>
      </c>
      <c r="B23" s="101"/>
    </row>
    <row r="24" spans="1:5" ht="12.75" customHeight="1">
      <c r="A24" s="1" t="str">
        <f>" "</f>
        <v xml:space="preserve"> </v>
      </c>
    </row>
    <row r="25" spans="1:5" ht="12.75" customHeight="1">
      <c r="B25" s="3" t="str">
        <f>Labels!B17</f>
        <v>Weights (&gt;=0)</v>
      </c>
      <c r="C25" s="5" t="str">
        <f>Labels!B18</f>
        <v>Normalized Weights</v>
      </c>
    </row>
    <row r="26" spans="1:5" ht="12.75" customHeight="1">
      <c r="A26" s="6" t="str">
        <f>Labels!B22</f>
        <v>Company</v>
      </c>
      <c r="B26" s="26">
        <f>5</f>
        <v>5</v>
      </c>
      <c r="C26" s="27">
        <f>B26/B29</f>
        <v>0.33333333333333331</v>
      </c>
    </row>
    <row r="27" spans="1:5" ht="12.75" customHeight="1">
      <c r="A27" s="10" t="str">
        <f>Labels!B23</f>
        <v>Job</v>
      </c>
      <c r="B27" s="28">
        <f>5</f>
        <v>5</v>
      </c>
      <c r="C27" s="29">
        <f>B27/B29</f>
        <v>0.33333333333333331</v>
      </c>
    </row>
    <row r="28" spans="1:5" ht="12.75" customHeight="1">
      <c r="A28" s="10" t="str">
        <f>Labels!B24</f>
        <v>Compensation</v>
      </c>
      <c r="B28" s="28">
        <f>5</f>
        <v>5</v>
      </c>
      <c r="C28" s="29">
        <f>B28/B29</f>
        <v>0.33333333333333331</v>
      </c>
    </row>
    <row r="29" spans="1:5" ht="12.75" customHeight="1">
      <c r="A29" s="30" t="str">
        <f>Labels!C21</f>
        <v>Total</v>
      </c>
      <c r="B29" s="31">
        <f>SUM(B26:B28)</f>
        <v>15</v>
      </c>
      <c r="C29" s="32">
        <f>B29/B29</f>
        <v>1</v>
      </c>
    </row>
    <row r="32" spans="1:5" ht="12.75" customHeight="1">
      <c r="A32" s="2" t="str">
        <f>"Risk Analysis"</f>
        <v>Risk Analysis</v>
      </c>
    </row>
    <row r="33" spans="1:4" ht="12.75" customHeight="1">
      <c r="A33" s="1" t="str">
        <f>" "</f>
        <v xml:space="preserve"> </v>
      </c>
    </row>
    <row r="34" spans="1:4" ht="12.75" customHeight="1">
      <c r="A34" s="30" t="str">
        <f>Labels!B14</f>
        <v>Risk Aversion</v>
      </c>
      <c r="B34" s="33"/>
    </row>
    <row r="36" spans="1:4" ht="12.75" customHeight="1">
      <c r="B36" s="3" t="str">
        <f>Labels!B27</f>
        <v>Opportunity 1</v>
      </c>
      <c r="C36" s="4" t="str">
        <f>Labels!B28</f>
        <v>Opportunity 2</v>
      </c>
      <c r="D36" s="5" t="str">
        <f>Labels!B29</f>
        <v>Opportunity 3</v>
      </c>
    </row>
    <row r="37" spans="1:4" ht="12.75" customHeight="1">
      <c r="A37" s="6" t="str">
        <f>Labels!B15</f>
        <v>Uncertainty in Ratings</v>
      </c>
      <c r="B37" s="34"/>
      <c r="C37" s="34"/>
      <c r="D37" s="35"/>
    </row>
    <row r="38" spans="1:4" ht="12.75" customHeight="1">
      <c r="A38" s="20" t="str">
        <f>"   "&amp;Labels!B22</f>
        <v xml:space="preserve">   Company</v>
      </c>
      <c r="B38" s="36">
        <f>0</f>
        <v>0</v>
      </c>
      <c r="C38" s="36">
        <f>0</f>
        <v>0</v>
      </c>
      <c r="D38" s="37">
        <f>0</f>
        <v>0</v>
      </c>
    </row>
    <row r="39" spans="1:4" ht="12.75" customHeight="1">
      <c r="A39" s="20" t="str">
        <f>"   "&amp;Labels!B23</f>
        <v xml:space="preserve">   Job</v>
      </c>
      <c r="B39" s="36">
        <f>0</f>
        <v>0</v>
      </c>
      <c r="C39" s="36">
        <f>0</f>
        <v>0</v>
      </c>
      <c r="D39" s="37">
        <f>0</f>
        <v>0</v>
      </c>
    </row>
    <row r="40" spans="1:4" ht="12.75" customHeight="1">
      <c r="A40" s="20" t="str">
        <f>"   "&amp;Labels!B24</f>
        <v xml:space="preserve">   Compensation</v>
      </c>
      <c r="B40" s="36">
        <f>0</f>
        <v>0</v>
      </c>
      <c r="C40" s="36">
        <f>0</f>
        <v>0</v>
      </c>
      <c r="D40" s="37">
        <f>0</f>
        <v>0</v>
      </c>
    </row>
    <row r="41" spans="1:4" ht="12.75" customHeight="1">
      <c r="A41" s="14" t="str">
        <f>"   "&amp;Labels!C21</f>
        <v xml:space="preserve">   Total</v>
      </c>
      <c r="B41" s="38">
        <f>SQRT(Computations!B15)</f>
        <v>0</v>
      </c>
      <c r="C41" s="38">
        <f>SQRT(Computations!C15)</f>
        <v>0</v>
      </c>
      <c r="D41" s="39">
        <f>SQRT(Computations!D15)</f>
        <v>0</v>
      </c>
    </row>
    <row r="42" spans="1:4" ht="12.75" customHeight="1">
      <c r="A42" s="100" t="str">
        <f>"Express risk as standard deviation of rating"</f>
        <v>Express risk as standard deviation of rating</v>
      </c>
      <c r="B42" s="100"/>
      <c r="C42" s="100"/>
      <c r="D42" s="100"/>
    </row>
  </sheetData>
  <mergeCells count="10">
    <mergeCell ref="A20:E20"/>
    <mergeCell ref="A21:E21"/>
    <mergeCell ref="A23:B23"/>
    <mergeCell ref="A42:D42"/>
    <mergeCell ref="A1:D1"/>
    <mergeCell ref="A2:D2"/>
    <mergeCell ref="A3:D3"/>
    <mergeCell ref="A4:E4"/>
    <mergeCell ref="A5:E5"/>
    <mergeCell ref="A7:C7"/>
  </mergeCells>
  <pageMargins left="0.25" right="0.25" top="0.5" bottom="0.5" header="0.5" footer="0.5"/>
  <pageSetup paperSize="9" fitToHeight="32767" orientation="landscape" horizontalDpi="0" verticalDpi="0" copies="0"/>
  <headerFooter alignWithMargins="0"/>
  <legacyDrawing r:id="rId1"/>
</worksheet>
</file>

<file path=xl/worksheets/sheet3.xml><?xml version="1.0" encoding="utf-8"?>
<worksheet xmlns="http://schemas.openxmlformats.org/spreadsheetml/2006/main" xmlns:r="http://schemas.openxmlformats.org/officeDocument/2006/relationships">
  <sheetPr>
    <outlinePr summaryBelow="0" summaryRight="0"/>
    <pageSetUpPr fitToPage="1"/>
  </sheetPr>
  <dimension ref="A1:D15"/>
  <sheetViews>
    <sheetView zoomScaleNormal="100" workbookViewId="0">
      <selection sqref="A1:D1"/>
    </sheetView>
  </sheetViews>
  <sheetFormatPr defaultRowHeight="12.75" customHeight="1"/>
  <cols>
    <col min="1" max="1" width="19.140625" customWidth="1"/>
    <col min="2" max="2" width="12.42578125" customWidth="1"/>
    <col min="3" max="4" width="12.5703125" customWidth="1"/>
  </cols>
  <sheetData>
    <row r="1" spans="1:4" ht="12.75" customHeight="1">
      <c r="A1" s="102" t="str">
        <f>"Job Opportunity Evaluator"</f>
        <v>Job Opportunity Evaluator</v>
      </c>
      <c r="B1" s="102"/>
      <c r="C1" s="102"/>
      <c r="D1" s="102"/>
    </row>
    <row r="2" spans="1:4" ht="12.75" customHeight="1">
      <c r="A2" s="102" t="str">
        <f>"Computations"</f>
        <v>Computations</v>
      </c>
      <c r="B2" s="102"/>
      <c r="C2" s="102"/>
      <c r="D2" s="102"/>
    </row>
    <row r="3" spans="1:4" ht="12.75" customHeight="1">
      <c r="A3" s="102" t="str">
        <f>""</f>
        <v/>
      </c>
      <c r="B3" s="102"/>
      <c r="C3" s="102"/>
      <c r="D3" s="102"/>
    </row>
    <row r="4" spans="1:4" ht="12.75" customHeight="1">
      <c r="B4" s="3" t="str">
        <f>Labels!B27</f>
        <v>Opportunity 1</v>
      </c>
      <c r="C4" s="4" t="str">
        <f>Labels!B28</f>
        <v>Opportunity 2</v>
      </c>
      <c r="D4" s="5" t="str">
        <f>Labels!B29</f>
        <v>Opportunity 3</v>
      </c>
    </row>
    <row r="5" spans="1:4" ht="12.75" customHeight="1">
      <c r="A5" s="6" t="str">
        <f>Labels!B12</f>
        <v>Job Ratings Norm Wtd</v>
      </c>
      <c r="B5" s="34"/>
      <c r="C5" s="34"/>
      <c r="D5" s="35"/>
    </row>
    <row r="6" spans="1:4" ht="12.75" customHeight="1">
      <c r="A6" s="20" t="str">
        <f>"   "&amp;Labels!B22</f>
        <v xml:space="preserve">   Company</v>
      </c>
      <c r="B6" s="40">
        <f>Inputs!B17*Inputs!C26</f>
        <v>0</v>
      </c>
      <c r="C6" s="40">
        <f>Inputs!C17*Inputs!C26</f>
        <v>0</v>
      </c>
      <c r="D6" s="41">
        <f>Inputs!D17*Inputs!C26</f>
        <v>0</v>
      </c>
    </row>
    <row r="7" spans="1:4" ht="12.75" customHeight="1">
      <c r="A7" s="20" t="str">
        <f>"   "&amp;Labels!B23</f>
        <v xml:space="preserve">   Job</v>
      </c>
      <c r="B7" s="40">
        <f>Inputs!B18*Inputs!C27</f>
        <v>0</v>
      </c>
      <c r="C7" s="40">
        <f>Inputs!C18*Inputs!C27</f>
        <v>0</v>
      </c>
      <c r="D7" s="41">
        <f>Inputs!D18*Inputs!C27</f>
        <v>0</v>
      </c>
    </row>
    <row r="8" spans="1:4" ht="12.75" customHeight="1">
      <c r="A8" s="20" t="str">
        <f>"   "&amp;Labels!B24</f>
        <v xml:space="preserve">   Compensation</v>
      </c>
      <c r="B8" s="40">
        <f>Inputs!B19*Inputs!C28</f>
        <v>0</v>
      </c>
      <c r="C8" s="40">
        <f>Inputs!C19*Inputs!C28</f>
        <v>0</v>
      </c>
      <c r="D8" s="41">
        <f>Inputs!D19*Inputs!C28</f>
        <v>0</v>
      </c>
    </row>
    <row r="9" spans="1:4" ht="12.75" customHeight="1">
      <c r="A9" s="10" t="str">
        <f>"   "&amp;Labels!C21</f>
        <v xml:space="preserve">   Total</v>
      </c>
      <c r="B9" s="42">
        <f>SUM(B6:B8)</f>
        <v>0</v>
      </c>
      <c r="C9" s="42">
        <f>SUM(C6:C8)</f>
        <v>0</v>
      </c>
      <c r="D9" s="43">
        <f>SUM(D6:D8)</f>
        <v>0</v>
      </c>
    </row>
    <row r="10" spans="1:4" ht="12.75" customHeight="1">
      <c r="A10" s="30"/>
      <c r="B10" s="44"/>
      <c r="C10" s="44"/>
      <c r="D10" s="45"/>
    </row>
    <row r="11" spans="1:4" ht="12.75" customHeight="1">
      <c r="A11" s="10" t="str">
        <f>Labels!B16</f>
        <v>Variance of Ratings</v>
      </c>
      <c r="B11" s="46"/>
      <c r="C11" s="46"/>
      <c r="D11" s="47"/>
    </row>
    <row r="12" spans="1:4" ht="12.75" customHeight="1">
      <c r="A12" s="20" t="str">
        <f>"   "&amp;Labels!B22</f>
        <v xml:space="preserve">   Company</v>
      </c>
      <c r="B12" s="48">
        <f>Inputs!B38^2</f>
        <v>0</v>
      </c>
      <c r="C12" s="48">
        <f>Inputs!C38^2</f>
        <v>0</v>
      </c>
      <c r="D12" s="49">
        <f>Inputs!D38^2</f>
        <v>0</v>
      </c>
    </row>
    <row r="13" spans="1:4" ht="12.75" customHeight="1">
      <c r="A13" s="20" t="str">
        <f>"   "&amp;Labels!B23</f>
        <v xml:space="preserve">   Job</v>
      </c>
      <c r="B13" s="48">
        <f>Inputs!B39^2</f>
        <v>0</v>
      </c>
      <c r="C13" s="48">
        <f>Inputs!C39^2</f>
        <v>0</v>
      </c>
      <c r="D13" s="49">
        <f>Inputs!D39^2</f>
        <v>0</v>
      </c>
    </row>
    <row r="14" spans="1:4" ht="12.75" customHeight="1">
      <c r="A14" s="20" t="str">
        <f>"   "&amp;Labels!B24</f>
        <v xml:space="preserve">   Compensation</v>
      </c>
      <c r="B14" s="48">
        <f>Inputs!B40^2</f>
        <v>0</v>
      </c>
      <c r="C14" s="48">
        <f>Inputs!C40^2</f>
        <v>0</v>
      </c>
      <c r="D14" s="49">
        <f>Inputs!D40^2</f>
        <v>0</v>
      </c>
    </row>
    <row r="15" spans="1:4" ht="12.75" customHeight="1">
      <c r="A15" s="14" t="str">
        <f>"   "&amp;Labels!C21</f>
        <v xml:space="preserve">   Total</v>
      </c>
      <c r="B15" s="50">
        <f>SUM(B12:B14)</f>
        <v>0</v>
      </c>
      <c r="C15" s="50">
        <f>SUM(C12:C14)</f>
        <v>0</v>
      </c>
      <c r="D15" s="51">
        <f>SUM(D12:D14)</f>
        <v>0</v>
      </c>
    </row>
  </sheetData>
  <mergeCells count="3">
    <mergeCell ref="A1:D1"/>
    <mergeCell ref="A2:D2"/>
    <mergeCell ref="A3:D3"/>
  </mergeCells>
  <pageMargins left="0.25" right="0.25" top="0.5" bottom="0.5" header="0.5" footer="0.5"/>
  <pageSetup paperSize="9" fitToHeight="32767" orientation="landscape" horizontalDpi="0" verticalDpi="0" copies="0"/>
  <headerFooter alignWithMargins="0"/>
  <legacyDrawing r:id="rId1"/>
</worksheet>
</file>

<file path=xl/worksheets/sheet4.xml><?xml version="1.0" encoding="utf-8"?>
<worksheet xmlns="http://schemas.openxmlformats.org/spreadsheetml/2006/main" xmlns:r="http://schemas.openxmlformats.org/officeDocument/2006/relationships">
  <sheetPr>
    <outlinePr summaryBelow="0" summaryRight="0"/>
    <pageSetUpPr fitToPage="1"/>
  </sheetPr>
  <dimension ref="A1:G7"/>
  <sheetViews>
    <sheetView zoomScaleNormal="100" workbookViewId="0">
      <selection sqref="A1:D1"/>
    </sheetView>
  </sheetViews>
  <sheetFormatPr defaultRowHeight="12.75" customHeight="1"/>
  <cols>
    <col min="1" max="1" width="12.5703125" customWidth="1"/>
    <col min="2" max="2" width="15" customWidth="1"/>
    <col min="3" max="3" width="8.5703125" customWidth="1"/>
    <col min="4" max="4" width="6.28515625" customWidth="1"/>
    <col min="5" max="5" width="13.42578125" customWidth="1"/>
    <col min="6" max="6" width="17.5703125" customWidth="1"/>
    <col min="7" max="7" width="12" customWidth="1"/>
  </cols>
  <sheetData>
    <row r="1" spans="1:7" ht="12.75" customHeight="1">
      <c r="A1" s="102" t="str">
        <f>"Job Opportunity Evaluator"</f>
        <v>Job Opportunity Evaluator</v>
      </c>
      <c r="B1" s="102"/>
      <c r="C1" s="102"/>
      <c r="D1" s="102"/>
    </row>
    <row r="2" spans="1:7" ht="12.75" customHeight="1">
      <c r="A2" s="102" t="str">
        <f>"Results"</f>
        <v>Results</v>
      </c>
      <c r="B2" s="102"/>
      <c r="C2" s="102"/>
      <c r="D2" s="102"/>
    </row>
    <row r="3" spans="1:7" ht="12.75" customHeight="1">
      <c r="A3" s="102" t="str">
        <f>""</f>
        <v/>
      </c>
      <c r="B3" s="102"/>
      <c r="C3" s="102"/>
      <c r="D3" s="102"/>
    </row>
    <row r="4" spans="1:7" ht="12.75" customHeight="1">
      <c r="B4" s="3" t="str">
        <f>Labels!B5</f>
        <v>Employer / Client</v>
      </c>
      <c r="C4" s="4" t="str">
        <f>Labels!B13</f>
        <v>Job Title</v>
      </c>
      <c r="D4" s="4" t="str">
        <f>Labels!B7</f>
        <v>Score</v>
      </c>
      <c r="E4" s="4" t="str">
        <f>Labels!B10</f>
        <v>Job Probability</v>
      </c>
      <c r="F4" s="4" t="str">
        <f>Labels!B8</f>
        <v>Risk-Adjusted Score</v>
      </c>
      <c r="G4" s="5" t="str">
        <f>Labels!B6</f>
        <v>Last Updated</v>
      </c>
    </row>
    <row r="5" spans="1:7" ht="12.75" customHeight="1">
      <c r="A5" s="6" t="str">
        <f>Labels!B27</f>
        <v>Opportunity 1</v>
      </c>
      <c r="B5" s="52" t="str">
        <f>Inputs!B10</f>
        <v xml:space="preserve"> </v>
      </c>
      <c r="C5" s="52" t="str">
        <f>Inputs!C10</f>
        <v xml:space="preserve"> </v>
      </c>
      <c r="D5" s="53">
        <f>Computations!B9</f>
        <v>0</v>
      </c>
      <c r="E5" s="54">
        <f>Inputs!D10</f>
        <v>0</v>
      </c>
      <c r="F5" s="53">
        <f>(D5-Inputs!B34*Computations!B15)*Inputs!D10</f>
        <v>0</v>
      </c>
      <c r="G5" s="55">
        <f>Inputs!E10</f>
        <v>0</v>
      </c>
    </row>
    <row r="6" spans="1:7" ht="12.75" customHeight="1">
      <c r="A6" s="10" t="str">
        <f>Labels!B28</f>
        <v>Opportunity 2</v>
      </c>
      <c r="B6" s="48" t="str">
        <f>Inputs!B11</f>
        <v xml:space="preserve"> </v>
      </c>
      <c r="C6" s="48" t="str">
        <f>Inputs!C11</f>
        <v xml:space="preserve"> </v>
      </c>
      <c r="D6" s="40">
        <f>Computations!C9</f>
        <v>0</v>
      </c>
      <c r="E6" s="56">
        <f>Inputs!D11</f>
        <v>0</v>
      </c>
      <c r="F6" s="40">
        <f>(D6-Inputs!B34*Computations!C15)*Inputs!D11</f>
        <v>0</v>
      </c>
      <c r="G6" s="57">
        <f>Inputs!E11</f>
        <v>0</v>
      </c>
    </row>
    <row r="7" spans="1:7" ht="12.75" customHeight="1">
      <c r="A7" s="14" t="str">
        <f>Labels!B29</f>
        <v>Opportunity 3</v>
      </c>
      <c r="B7" s="58" t="str">
        <f>Inputs!B12</f>
        <v xml:space="preserve"> </v>
      </c>
      <c r="C7" s="58" t="str">
        <f>Inputs!C12</f>
        <v xml:space="preserve"> </v>
      </c>
      <c r="D7" s="59">
        <f>Computations!D9</f>
        <v>0</v>
      </c>
      <c r="E7" s="60">
        <f>Inputs!D12</f>
        <v>0</v>
      </c>
      <c r="F7" s="59">
        <f>(D7-Inputs!B34*Computations!D15)*Inputs!D12</f>
        <v>0</v>
      </c>
      <c r="G7" s="61">
        <f>Inputs!E12</f>
        <v>0</v>
      </c>
    </row>
  </sheetData>
  <mergeCells count="3">
    <mergeCell ref="A1:D1"/>
    <mergeCell ref="A2:D2"/>
    <mergeCell ref="A3:D3"/>
  </mergeCells>
  <pageMargins left="0.25" right="0.25" top="0.5" bottom="0.5" header="0.5" footer="0.5"/>
  <pageSetup paperSize="9" fitToHeight="32767" orientation="landscape" horizontalDpi="0" verticalDpi="0" copies="0"/>
  <headerFooter alignWithMargins="0"/>
  <legacyDrawing r:id="rId1"/>
</worksheet>
</file>

<file path=xl/worksheets/sheet5.xml><?xml version="1.0" encoding="utf-8"?>
<worksheet xmlns="http://schemas.openxmlformats.org/spreadsheetml/2006/main" xmlns:r="http://schemas.openxmlformats.org/officeDocument/2006/relationships">
  <sheetPr>
    <outlinePr summaryBelow="0" summaryRight="0"/>
    <pageSetUpPr fitToPage="1"/>
  </sheetPr>
  <dimension ref="A1:E31"/>
  <sheetViews>
    <sheetView zoomScaleNormal="100" workbookViewId="0">
      <selection sqref="A1:D1"/>
    </sheetView>
  </sheetViews>
  <sheetFormatPr defaultRowHeight="12.75" customHeight="1"/>
  <cols>
    <col min="1" max="1" width="26.42578125" customWidth="1"/>
    <col min="2" max="2" width="19.5703125" customWidth="1"/>
    <col min="3" max="3" width="17.28515625" customWidth="1"/>
    <col min="4" max="4" width="8" customWidth="1"/>
    <col min="5" max="5" width="57.140625" customWidth="1"/>
  </cols>
  <sheetData>
    <row r="1" spans="1:5" ht="12.75" customHeight="1">
      <c r="A1" s="102" t="str">
        <f>"Job Opportunity Evaluator"</f>
        <v>Job Opportunity Evaluator</v>
      </c>
      <c r="B1" s="102"/>
      <c r="C1" s="102"/>
      <c r="D1" s="102"/>
    </row>
    <row r="2" spans="1:5" ht="12.75" customHeight="1">
      <c r="A2" s="102" t="str">
        <f>"Formulas"</f>
        <v>Formulas</v>
      </c>
      <c r="B2" s="102"/>
      <c r="C2" s="102"/>
      <c r="D2" s="102"/>
    </row>
    <row r="3" spans="1:5" ht="12.75" customHeight="1">
      <c r="A3" s="102" t="str">
        <f>""</f>
        <v/>
      </c>
      <c r="B3" s="102"/>
      <c r="C3" s="102"/>
      <c r="D3" s="102"/>
    </row>
    <row r="4" spans="1:5" ht="12.75" customHeight="1">
      <c r="A4" s="62" t="s">
        <v>68</v>
      </c>
      <c r="B4" s="62" t="s">
        <v>79</v>
      </c>
      <c r="C4" s="62" t="s">
        <v>77</v>
      </c>
      <c r="D4" s="62"/>
      <c r="E4" s="62" t="s">
        <v>73</v>
      </c>
    </row>
    <row r="5" spans="1:5" ht="12.75" customHeight="1">
      <c r="A5" s="63" t="s">
        <v>40</v>
      </c>
      <c r="B5" s="63" t="str">
        <f>Labels!B5</f>
        <v>Employer / Client</v>
      </c>
      <c r="C5" s="64"/>
      <c r="D5" s="65"/>
      <c r="E5" s="66"/>
    </row>
    <row r="6" spans="1:5" ht="12.75" customHeight="1">
      <c r="A6" s="44"/>
      <c r="B6" s="44"/>
      <c r="C6" s="67"/>
      <c r="D6" s="68"/>
      <c r="E6" s="69"/>
    </row>
    <row r="7" spans="1:5" ht="12.75" customHeight="1">
      <c r="A7" s="63" t="s">
        <v>29</v>
      </c>
      <c r="B7" s="63" t="str">
        <f>Labels!B6</f>
        <v>Last Updated</v>
      </c>
      <c r="C7" s="64"/>
      <c r="D7" s="65"/>
      <c r="E7" s="66"/>
    </row>
    <row r="8" spans="1:5" ht="12.75" customHeight="1">
      <c r="A8" s="44"/>
      <c r="B8" s="44"/>
      <c r="C8" s="67"/>
      <c r="D8" s="68"/>
      <c r="E8" s="69"/>
    </row>
    <row r="9" spans="1:5" ht="12.75" customHeight="1">
      <c r="A9" s="63" t="s">
        <v>16</v>
      </c>
      <c r="B9" s="63" t="str">
        <f>Labels!B7</f>
        <v>Score</v>
      </c>
      <c r="C9" s="64" t="s">
        <v>70</v>
      </c>
      <c r="D9" s="65" t="s">
        <v>53</v>
      </c>
      <c r="E9" s="66" t="s">
        <v>41</v>
      </c>
    </row>
    <row r="10" spans="1:5" ht="12.75" customHeight="1">
      <c r="A10" s="44"/>
      <c r="B10" s="44"/>
      <c r="C10" s="67"/>
      <c r="D10" s="68"/>
      <c r="E10" s="69"/>
    </row>
    <row r="11" spans="1:5" ht="12.75" customHeight="1">
      <c r="A11" s="63" t="s">
        <v>19</v>
      </c>
      <c r="B11" s="63" t="str">
        <f>Labels!B8</f>
        <v>Risk-Adjusted Score</v>
      </c>
      <c r="C11" s="64" t="s">
        <v>70</v>
      </c>
      <c r="D11" s="65" t="s">
        <v>53</v>
      </c>
      <c r="E11" s="66" t="s">
        <v>49</v>
      </c>
    </row>
    <row r="12" spans="1:5" ht="12.75" customHeight="1">
      <c r="A12" s="44"/>
      <c r="B12" s="44"/>
      <c r="C12" s="67"/>
      <c r="D12" s="68"/>
      <c r="E12" s="69"/>
    </row>
    <row r="13" spans="1:5" ht="12.75" customHeight="1">
      <c r="A13" s="63" t="s">
        <v>10</v>
      </c>
      <c r="B13" s="63" t="str">
        <f>Labels!B9</f>
        <v>Job_Offer_1MinusProb</v>
      </c>
      <c r="C13" s="64" t="s">
        <v>70</v>
      </c>
      <c r="D13" s="65" t="s">
        <v>53</v>
      </c>
      <c r="E13" s="66" t="s">
        <v>42</v>
      </c>
    </row>
    <row r="14" spans="1:5" ht="12.75" customHeight="1">
      <c r="A14" s="44"/>
      <c r="B14" s="44"/>
      <c r="C14" s="67"/>
      <c r="D14" s="68"/>
      <c r="E14" s="69"/>
    </row>
    <row r="15" spans="1:5" ht="12.75" customHeight="1">
      <c r="A15" s="63" t="s">
        <v>34</v>
      </c>
      <c r="B15" s="63" t="str">
        <f>Labels!B10</f>
        <v>Job Probability</v>
      </c>
      <c r="C15" s="64"/>
      <c r="D15" s="65"/>
      <c r="E15" s="66"/>
    </row>
    <row r="16" spans="1:5" ht="12.75" customHeight="1">
      <c r="A16" s="44"/>
      <c r="B16" s="44"/>
      <c r="C16" s="67"/>
      <c r="D16" s="68"/>
      <c r="E16" s="69"/>
    </row>
    <row r="17" spans="1:5" ht="12.75" customHeight="1">
      <c r="A17" s="63" t="s">
        <v>71</v>
      </c>
      <c r="B17" s="63" t="str">
        <f>Labels!B11</f>
        <v>Job Ratings</v>
      </c>
      <c r="C17" s="64"/>
      <c r="D17" s="65"/>
      <c r="E17" s="66"/>
    </row>
    <row r="18" spans="1:5" ht="12.75" customHeight="1">
      <c r="A18" s="44"/>
      <c r="B18" s="44"/>
      <c r="C18" s="67"/>
      <c r="D18" s="68"/>
      <c r="E18" s="69"/>
    </row>
    <row r="19" spans="1:5" ht="12.75" customHeight="1">
      <c r="A19" s="63" t="s">
        <v>41</v>
      </c>
      <c r="B19" s="63" t="str">
        <f>Labels!B12</f>
        <v>Job Ratings Norm Wtd</v>
      </c>
      <c r="C19" s="64" t="s">
        <v>52</v>
      </c>
      <c r="D19" s="65" t="s">
        <v>53</v>
      </c>
      <c r="E19" s="66" t="s">
        <v>50</v>
      </c>
    </row>
    <row r="20" spans="1:5" ht="12.75" customHeight="1">
      <c r="A20" s="44"/>
      <c r="B20" s="44"/>
      <c r="C20" s="67"/>
      <c r="D20" s="68"/>
      <c r="E20" s="69"/>
    </row>
    <row r="21" spans="1:5" ht="12.75" customHeight="1">
      <c r="A21" s="63" t="s">
        <v>55</v>
      </c>
      <c r="B21" s="63" t="str">
        <f>Labels!B13</f>
        <v>Job Title</v>
      </c>
      <c r="C21" s="64"/>
      <c r="D21" s="65"/>
      <c r="E21" s="66"/>
    </row>
    <row r="22" spans="1:5" ht="12.75" customHeight="1">
      <c r="A22" s="44"/>
      <c r="B22" s="44"/>
      <c r="C22" s="67"/>
      <c r="D22" s="68"/>
      <c r="E22" s="69"/>
    </row>
    <row r="23" spans="1:5" ht="12.75" customHeight="1">
      <c r="A23" s="63" t="s">
        <v>4</v>
      </c>
      <c r="B23" s="63" t="str">
        <f>Labels!B14</f>
        <v>Risk Aversion</v>
      </c>
      <c r="C23" s="64"/>
      <c r="D23" s="65"/>
      <c r="E23" s="66"/>
    </row>
    <row r="24" spans="1:5" ht="12.75" customHeight="1">
      <c r="A24" s="44"/>
      <c r="B24" s="44"/>
      <c r="C24" s="67"/>
      <c r="D24" s="68"/>
      <c r="E24" s="69"/>
    </row>
    <row r="25" spans="1:5" ht="12.75" customHeight="1">
      <c r="A25" s="63" t="s">
        <v>69</v>
      </c>
      <c r="B25" s="63" t="str">
        <f>Labels!B15</f>
        <v>Uncertainty in Ratings</v>
      </c>
      <c r="C25" s="64" t="s">
        <v>60</v>
      </c>
      <c r="D25" s="65" t="s">
        <v>9</v>
      </c>
      <c r="E25" s="66" t="s">
        <v>7</v>
      </c>
    </row>
    <row r="26" spans="1:5" ht="12.75" customHeight="1">
      <c r="A26" s="44"/>
      <c r="B26" s="44"/>
      <c r="C26" s="67"/>
      <c r="D26" s="68"/>
      <c r="E26" s="69"/>
    </row>
    <row r="27" spans="1:5" ht="12.75" customHeight="1">
      <c r="A27" s="63" t="s">
        <v>38</v>
      </c>
      <c r="B27" s="63" t="str">
        <f>Labels!B16</f>
        <v>Variance of Ratings</v>
      </c>
      <c r="C27" s="64" t="s">
        <v>52</v>
      </c>
      <c r="D27" s="65" t="s">
        <v>53</v>
      </c>
      <c r="E27" s="66" t="s">
        <v>59</v>
      </c>
    </row>
    <row r="28" spans="1:5" ht="12.75" customHeight="1">
      <c r="A28" s="44"/>
      <c r="B28" s="44"/>
      <c r="C28" s="67"/>
      <c r="D28" s="68"/>
      <c r="E28" s="69"/>
    </row>
    <row r="29" spans="1:5" ht="12.75" customHeight="1">
      <c r="A29" s="63" t="s">
        <v>64</v>
      </c>
      <c r="B29" s="63" t="str">
        <f>Labels!B17</f>
        <v>Weights (&gt;=0)</v>
      </c>
      <c r="C29" s="64"/>
      <c r="D29" s="65"/>
      <c r="E29" s="66"/>
    </row>
    <row r="30" spans="1:5" ht="12.75" customHeight="1">
      <c r="A30" s="44"/>
      <c r="B30" s="44"/>
      <c r="C30" s="67"/>
      <c r="D30" s="68"/>
      <c r="E30" s="69"/>
    </row>
    <row r="31" spans="1:5" ht="12.75" customHeight="1">
      <c r="A31" s="63" t="s">
        <v>13</v>
      </c>
      <c r="B31" s="63" t="str">
        <f>Labels!B18</f>
        <v>Normalized Weights</v>
      </c>
      <c r="C31" s="64" t="s">
        <v>35</v>
      </c>
      <c r="D31" s="65" t="s">
        <v>9</v>
      </c>
      <c r="E31" s="66" t="s">
        <v>15</v>
      </c>
    </row>
  </sheetData>
  <mergeCells count="3">
    <mergeCell ref="A1:D1"/>
    <mergeCell ref="A2:D2"/>
    <mergeCell ref="A3:D3"/>
  </mergeCells>
  <pageMargins left="0.25" right="0.25" top="0.5" bottom="0.5" header="0.5" footer="0.5"/>
  <pageSetup paperSize="9" fitToHeight="32767" orientation="landscape" horizontalDpi="0" verticalDpi="0" copies="0"/>
  <headerFooter alignWithMargins="0"/>
  <legacyDrawing r:id="rId1"/>
</worksheet>
</file>

<file path=xl/worksheets/sheet6.xml><?xml version="1.0" encoding="utf-8"?>
<worksheet xmlns="http://schemas.openxmlformats.org/spreadsheetml/2006/main" xmlns:r="http://schemas.openxmlformats.org/officeDocument/2006/relationships">
  <sheetPr>
    <outlinePr summaryBelow="0" summaryRight="0"/>
    <pageSetUpPr fitToPage="1"/>
  </sheetPr>
  <dimension ref="A1:E29"/>
  <sheetViews>
    <sheetView zoomScaleNormal="100" workbookViewId="0">
      <selection sqref="A1:D1"/>
    </sheetView>
  </sheetViews>
  <sheetFormatPr defaultRowHeight="12.75" customHeight="1"/>
  <cols>
    <col min="1" max="1" width="26.42578125" customWidth="1"/>
    <col min="2" max="2" width="18.5703125" customWidth="1"/>
    <col min="3" max="3" width="8.28515625" customWidth="1"/>
    <col min="4" max="4" width="12.5703125" customWidth="1"/>
    <col min="5" max="5" width="60.7109375" style="78" customWidth="1"/>
  </cols>
  <sheetData>
    <row r="1" spans="1:5" ht="12.75" customHeight="1">
      <c r="A1" s="102" t="str">
        <f>"Job Opportunity Evaluator"</f>
        <v>Job Opportunity Evaluator</v>
      </c>
      <c r="B1" s="102"/>
      <c r="C1" s="102"/>
      <c r="D1" s="102"/>
    </row>
    <row r="2" spans="1:5" ht="12.75" customHeight="1">
      <c r="A2" s="102" t="str">
        <f>"Labels"</f>
        <v>Labels</v>
      </c>
      <c r="B2" s="102"/>
      <c r="C2" s="102"/>
      <c r="D2" s="102"/>
    </row>
    <row r="3" spans="1:5" ht="12.75" customHeight="1">
      <c r="A3" s="102" t="str">
        <f>""</f>
        <v/>
      </c>
      <c r="B3" s="102"/>
      <c r="C3" s="102"/>
      <c r="D3" s="102"/>
    </row>
    <row r="4" spans="1:5" ht="12.75" customHeight="1">
      <c r="A4" s="70" t="s">
        <v>68</v>
      </c>
      <c r="B4" s="70" t="s">
        <v>11</v>
      </c>
      <c r="C4" s="70"/>
      <c r="D4" s="70"/>
      <c r="E4" s="76" t="s">
        <v>61</v>
      </c>
    </row>
    <row r="5" spans="1:5" ht="12.75" customHeight="1">
      <c r="A5" s="71" t="s">
        <v>40</v>
      </c>
      <c r="B5" s="72" t="s">
        <v>48</v>
      </c>
      <c r="C5" s="73"/>
      <c r="D5" s="73"/>
      <c r="E5" s="77" t="s">
        <v>25</v>
      </c>
    </row>
    <row r="6" spans="1:5" ht="12.75" customHeight="1">
      <c r="A6" s="71" t="s">
        <v>29</v>
      </c>
      <c r="B6" s="72" t="s">
        <v>12</v>
      </c>
      <c r="C6" s="73"/>
      <c r="D6" s="73"/>
      <c r="E6" s="77" t="s">
        <v>72</v>
      </c>
    </row>
    <row r="7" spans="1:5" ht="22.5" customHeight="1">
      <c r="A7" s="71" t="s">
        <v>16</v>
      </c>
      <c r="B7" s="72" t="s">
        <v>57</v>
      </c>
      <c r="C7" s="73"/>
      <c r="D7" s="73"/>
      <c r="E7" s="77" t="s">
        <v>51</v>
      </c>
    </row>
    <row r="8" spans="1:5" ht="12.75" customHeight="1">
      <c r="A8" s="71" t="s">
        <v>19</v>
      </c>
      <c r="B8" s="72" t="s">
        <v>46</v>
      </c>
      <c r="C8" s="73"/>
      <c r="D8" s="73"/>
      <c r="E8" s="77" t="s">
        <v>74</v>
      </c>
    </row>
    <row r="9" spans="1:5" ht="12.75" customHeight="1">
      <c r="A9" s="71" t="s">
        <v>10</v>
      </c>
      <c r="B9" s="72" t="s">
        <v>10</v>
      </c>
      <c r="C9" s="73"/>
      <c r="D9" s="73"/>
      <c r="E9" s="77" t="s">
        <v>21</v>
      </c>
    </row>
    <row r="10" spans="1:5" ht="12.75" customHeight="1">
      <c r="A10" s="71" t="s">
        <v>34</v>
      </c>
      <c r="B10" s="72" t="s">
        <v>17</v>
      </c>
      <c r="C10" s="73"/>
      <c r="D10" s="73"/>
      <c r="E10" s="77" t="s">
        <v>39</v>
      </c>
    </row>
    <row r="11" spans="1:5" ht="12.75" customHeight="1">
      <c r="A11" s="71" t="s">
        <v>71</v>
      </c>
      <c r="B11" s="72" t="s">
        <v>43</v>
      </c>
      <c r="C11" s="73"/>
      <c r="D11" s="73"/>
      <c r="E11" s="77" t="s">
        <v>0</v>
      </c>
    </row>
    <row r="12" spans="1:5" ht="22.5" customHeight="1">
      <c r="A12" s="71" t="s">
        <v>41</v>
      </c>
      <c r="B12" s="72" t="s">
        <v>65</v>
      </c>
      <c r="C12" s="73"/>
      <c r="D12" s="73"/>
      <c r="E12" s="77" t="s">
        <v>2</v>
      </c>
    </row>
    <row r="13" spans="1:5" ht="12.75" customHeight="1">
      <c r="A13" s="71" t="s">
        <v>55</v>
      </c>
      <c r="B13" s="72" t="s">
        <v>75</v>
      </c>
      <c r="C13" s="73"/>
      <c r="D13" s="73"/>
      <c r="E13" s="77" t="s">
        <v>14</v>
      </c>
    </row>
    <row r="14" spans="1:5" ht="45.75" customHeight="1">
      <c r="A14" s="71" t="s">
        <v>4</v>
      </c>
      <c r="B14" s="72" t="s">
        <v>56</v>
      </c>
      <c r="C14" s="73"/>
      <c r="D14" s="73"/>
      <c r="E14" s="77" t="s">
        <v>26</v>
      </c>
    </row>
    <row r="15" spans="1:5" ht="22.5" customHeight="1">
      <c r="A15" s="71" t="s">
        <v>69</v>
      </c>
      <c r="B15" s="72" t="s">
        <v>6</v>
      </c>
      <c r="C15" s="73"/>
      <c r="D15" s="73"/>
      <c r="E15" s="77" t="s">
        <v>27</v>
      </c>
    </row>
    <row r="16" spans="1:5" ht="22.5" customHeight="1">
      <c r="A16" s="71" t="s">
        <v>38</v>
      </c>
      <c r="B16" s="72" t="s">
        <v>58</v>
      </c>
      <c r="C16" s="73"/>
      <c r="D16" s="73"/>
      <c r="E16" s="77" t="s">
        <v>33</v>
      </c>
    </row>
    <row r="17" spans="1:5" ht="22.5" customHeight="1">
      <c r="A17" s="71" t="s">
        <v>64</v>
      </c>
      <c r="B17" s="72" t="s">
        <v>44</v>
      </c>
      <c r="C17" s="73"/>
      <c r="D17" s="73"/>
      <c r="E17" s="77" t="s">
        <v>67</v>
      </c>
    </row>
    <row r="18" spans="1:5" ht="22.5" customHeight="1">
      <c r="A18" s="71" t="s">
        <v>13</v>
      </c>
      <c r="B18" s="72" t="s">
        <v>66</v>
      </c>
      <c r="C18" s="73"/>
      <c r="D18" s="73"/>
      <c r="E18" s="77" t="s">
        <v>62</v>
      </c>
    </row>
    <row r="20" spans="1:5" ht="12.75" customHeight="1">
      <c r="A20" s="70" t="s">
        <v>63</v>
      </c>
      <c r="B20" s="70" t="s">
        <v>47</v>
      </c>
      <c r="C20" s="70" t="s">
        <v>45</v>
      </c>
      <c r="D20" s="70" t="s">
        <v>54</v>
      </c>
      <c r="E20" s="76" t="s">
        <v>61</v>
      </c>
    </row>
    <row r="21" spans="1:5" ht="12.75" customHeight="1">
      <c r="A21" s="71" t="s">
        <v>35</v>
      </c>
      <c r="B21" s="74" t="s">
        <v>35</v>
      </c>
      <c r="C21" s="74" t="s">
        <v>23</v>
      </c>
      <c r="D21" s="74" t="s">
        <v>35</v>
      </c>
      <c r="E21" s="77" t="s">
        <v>30</v>
      </c>
    </row>
    <row r="22" spans="1:5" ht="12.75" customHeight="1">
      <c r="A22" s="71" t="s">
        <v>28</v>
      </c>
      <c r="B22" s="75" t="s">
        <v>3</v>
      </c>
      <c r="D22" s="75" t="s">
        <v>37</v>
      </c>
    </row>
    <row r="23" spans="1:5" ht="12.75" customHeight="1">
      <c r="A23" s="71" t="s">
        <v>5</v>
      </c>
      <c r="B23" s="75" t="s">
        <v>20</v>
      </c>
    </row>
    <row r="24" spans="1:5" ht="12.75" customHeight="1">
      <c r="A24" s="71" t="s">
        <v>1</v>
      </c>
      <c r="B24" s="75" t="s">
        <v>8</v>
      </c>
    </row>
    <row r="26" spans="1:5" ht="12.75" customHeight="1">
      <c r="A26" s="71" t="s">
        <v>70</v>
      </c>
      <c r="B26" s="74" t="s">
        <v>70</v>
      </c>
      <c r="C26" s="74" t="s">
        <v>23</v>
      </c>
      <c r="D26" s="74" t="s">
        <v>70</v>
      </c>
      <c r="E26" s="77" t="s">
        <v>78</v>
      </c>
    </row>
    <row r="27" spans="1:5" ht="12.75" customHeight="1">
      <c r="A27" s="71" t="s">
        <v>32</v>
      </c>
      <c r="B27" s="75" t="s">
        <v>24</v>
      </c>
      <c r="D27" s="75" t="s">
        <v>76</v>
      </c>
    </row>
    <row r="28" spans="1:5" ht="12.75" customHeight="1">
      <c r="A28" s="71" t="s">
        <v>36</v>
      </c>
      <c r="B28" s="75" t="s">
        <v>18</v>
      </c>
    </row>
    <row r="29" spans="1:5" ht="12.75" customHeight="1">
      <c r="A29" s="71" t="s">
        <v>31</v>
      </c>
      <c r="B29" s="75" t="s">
        <v>22</v>
      </c>
    </row>
  </sheetData>
  <mergeCells count="3">
    <mergeCell ref="A1:D1"/>
    <mergeCell ref="A2:D2"/>
    <mergeCell ref="A3:D3"/>
  </mergeCells>
  <pageMargins left="0.25" right="0.25" top="0.5" bottom="0.5" header="0.5" footer="0.5"/>
  <pageSetup paperSize="9" fitToHeight="32767" orientation="landscape" horizontalDpi="0" verticalDpi="0" copies="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emplateFile" ma:contentTypeID="0x0101006EDDDB5EE6D98C44930B742096920B300400F5B6D36B3EF94B4E9A635CDF2A18F5B8" ma:contentTypeVersion="34" ma:contentTypeDescription="Create a new document." ma:contentTypeScope="" ma:versionID="e4b7918f6d70a6bbd3ae09fdaae93119"/>
</file>

<file path=customXml/item2.xml><?xml version="1.0" encoding="utf-8"?>
<?mso-contentType ?>
<FormTemplates xmlns="http://schemas.microsoft.com/sharepoint/v3/contenttype/forms">
  <Display>DocumentLibraryForm</Display>
  <Edit>AssetEditForm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file>

<file path=customXml/itemProps1.xml><?xml version="1.0" encoding="utf-8"?>
<ds:datastoreItem xmlns:ds="http://schemas.openxmlformats.org/officeDocument/2006/customXml" ds:itemID="{76F338EE-F821-4F7D-AAD1-D65E2679DD4D}">
  <ds:schemaRefs>
    <ds:schemaRef ds:uri="http://schemas.microsoft.com/office/2006/metadata/contentType"/>
    <ds:schemaRef ds:uri="http://schemas.microsoft.com/office/2006/metadata/properties/metaAttributes"/>
  </ds:schemaRefs>
</ds:datastoreItem>
</file>

<file path=customXml/itemProps2.xml><?xml version="1.0" encoding="utf-8"?>
<ds:datastoreItem xmlns:ds="http://schemas.openxmlformats.org/officeDocument/2006/customXml" ds:itemID="{D3C6475A-0704-4024-A0FB-1A962A58DB81}">
  <ds:schemaRefs>
    <ds:schemaRef ds:uri="http://schemas.microsoft.com/sharepoint/v3/contenttype/forms"/>
  </ds:schemaRefs>
</ds:datastoreItem>
</file>

<file path=customXml/itemProps3.xml><?xml version="1.0" encoding="utf-8"?>
<ds:datastoreItem xmlns:ds="http://schemas.openxmlformats.org/officeDocument/2006/customXml" ds:itemID="{08AEEE04-4EC0-4C71-A4AF-418925F3BE5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Intro</vt:lpstr>
      <vt:lpstr>Inputs</vt:lpstr>
      <vt:lpstr>Computations</vt:lpstr>
      <vt:lpstr>Results</vt:lpstr>
      <vt:lpstr>Formulas</vt:lpstr>
      <vt:lpstr>Labels</vt:lpstr>
      <vt:lpstr>Intro!Print_Titles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Dnaumov</dc:creator>
  <cp:lastModifiedBy>Dnaumov</cp:lastModifiedBy>
  <dcterms:created xsi:type="dcterms:W3CDTF">2010-06-11T21:38:31Z</dcterms:created>
  <dcterms:modified xsi:type="dcterms:W3CDTF">2010-07-09T20:05:01Z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TC103385779990</vt:lpwstr>
  </property>
</Properties>
</file>