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Intro" sheetId="10" r:id="rId1"/>
    <sheet name="Graphs" sheetId="1" r:id="rId2"/>
    <sheet name="Price Test" sheetId="2" r:id="rId3"/>
    <sheet name="Sales Predictions" sheetId="3" r:id="rId4"/>
    <sheet name="Formulas" sheetId="4" r:id="rId5"/>
    <sheet name="(Other Computations)" sheetId="5" state="hidden" r:id="rId6"/>
    <sheet name="Labels" sheetId="6" r:id="rId7"/>
    <sheet name="ZZZ__FnCalls 1" sheetId="7" state="hidden" r:id="rId8"/>
    <sheet name="ZZZ_Ranges" sheetId="8" state="hidden" r:id="rId9"/>
    <sheet name="ZZZ_Import" sheetId="9" state="hidden" r:id="rId10"/>
  </sheets>
  <definedNames>
    <definedName name="Cost_Elasticity">'Sales Predictions'!$H$26</definedName>
    <definedName name="Predicted_Margin">'Sales Predictions'!$E$17:$E$21</definedName>
    <definedName name="Predicted_Revenue">'Sales Predictions'!$H$9:$H$13</definedName>
    <definedName name="Predicted_Sales_Units">'Sales Predictions'!$E$9:$E$13</definedName>
    <definedName name="Prediction_Prices">'Sales Predictions'!$B$9:$B$13</definedName>
    <definedName name="_xlnm.Print_Titles" localSheetId="0">Intro!$1:$4</definedName>
    <definedName name="Test_Elasticity">'Price Test'!$B$22</definedName>
    <definedName name="Test_Prices">'Price Test'!$E$9:$E$11</definedName>
    <definedName name="Test_Prices_Normed">'Price Test'!$H$9:$H$11</definedName>
    <definedName name="Test_Sales_Units">'Price Test'!$E$15:$E$17</definedName>
    <definedName name="Test_Sales_Units_Normed">'Price Test'!$H$15:$H$17</definedName>
  </definedNames>
  <calcPr calcId="125725"/>
</workbook>
</file>

<file path=xl/calcChain.xml><?xml version="1.0" encoding="utf-8"?>
<calcChain xmlns="http://schemas.openxmlformats.org/spreadsheetml/2006/main">
  <c r="A1" i="2"/>
  <c r="A2"/>
  <c r="A3"/>
  <c r="A4"/>
  <c r="A5"/>
  <c r="A6"/>
  <c r="A7"/>
  <c r="A8"/>
  <c r="D8"/>
  <c r="G8"/>
  <c r="D9"/>
  <c r="E9"/>
  <c r="H9" s="1"/>
  <c r="G9"/>
  <c r="D10"/>
  <c r="G10"/>
  <c r="D11"/>
  <c r="G11"/>
  <c r="D12"/>
  <c r="G12"/>
  <c r="A14"/>
  <c r="D14"/>
  <c r="G14"/>
  <c r="A15"/>
  <c r="B15"/>
  <c r="H15" s="1"/>
  <c r="B17" i="5" s="1"/>
  <c r="A6" i="7" s="1"/>
  <c r="D15" i="2"/>
  <c r="G15"/>
  <c r="A16"/>
  <c r="B16"/>
  <c r="H16" s="1"/>
  <c r="D16"/>
  <c r="G16"/>
  <c r="A17"/>
  <c r="B17"/>
  <c r="H17" s="1"/>
  <c r="B19" i="5" s="1"/>
  <c r="C6" i="7" s="1"/>
  <c r="D17" i="2"/>
  <c r="G17"/>
  <c r="A18"/>
  <c r="D18"/>
  <c r="E18"/>
  <c r="G18"/>
  <c r="C20"/>
  <c r="C21"/>
  <c r="A22"/>
  <c r="D22"/>
  <c r="G22"/>
  <c r="A23"/>
  <c r="A24"/>
  <c r="A1" i="3"/>
  <c r="A2"/>
  <c r="A3"/>
  <c r="A4"/>
  <c r="A5"/>
  <c r="A6"/>
  <c r="A7"/>
  <c r="A8"/>
  <c r="D8"/>
  <c r="G8"/>
  <c r="A9"/>
  <c r="D9"/>
  <c r="G9"/>
  <c r="A10"/>
  <c r="D10"/>
  <c r="G10"/>
  <c r="A11"/>
  <c r="D11"/>
  <c r="G11"/>
  <c r="A12"/>
  <c r="D12"/>
  <c r="G12"/>
  <c r="A13"/>
  <c r="D13"/>
  <c r="G13"/>
  <c r="A14"/>
  <c r="A16"/>
  <c r="D16"/>
  <c r="G16"/>
  <c r="A17"/>
  <c r="D17"/>
  <c r="G17"/>
  <c r="A18"/>
  <c r="D18"/>
  <c r="G18"/>
  <c r="A19"/>
  <c r="D19"/>
  <c r="G19"/>
  <c r="A20"/>
  <c r="D20"/>
  <c r="G20"/>
  <c r="A21"/>
  <c r="D21"/>
  <c r="G21"/>
  <c r="A22"/>
  <c r="D24"/>
  <c r="D25"/>
  <c r="A26"/>
  <c r="D26"/>
  <c r="G26"/>
  <c r="A1" i="4"/>
  <c r="A2"/>
  <c r="A3"/>
  <c r="A4"/>
  <c r="A5"/>
  <c r="B7"/>
  <c r="B9"/>
  <c r="B11"/>
  <c r="B13"/>
  <c r="B15"/>
  <c r="B17"/>
  <c r="B19"/>
  <c r="B21"/>
  <c r="B23"/>
  <c r="B25"/>
  <c r="B27"/>
  <c r="B29"/>
  <c r="B31"/>
  <c r="B33"/>
  <c r="B35"/>
  <c r="B37"/>
  <c r="B39"/>
  <c r="B41"/>
  <c r="B43"/>
  <c r="B45"/>
  <c r="B47"/>
  <c r="B49"/>
  <c r="B51"/>
  <c r="A1" i="5"/>
  <c r="A2"/>
  <c r="A3"/>
  <c r="A4"/>
  <c r="A5"/>
  <c r="A6"/>
  <c r="A9"/>
  <c r="A12"/>
  <c r="A15"/>
  <c r="A16"/>
  <c r="A17"/>
  <c r="A18"/>
  <c r="A19"/>
  <c r="A20"/>
  <c r="A21"/>
  <c r="A22"/>
  <c r="A23"/>
  <c r="A24"/>
  <c r="A1" i="6"/>
  <c r="A2"/>
  <c r="A3"/>
  <c r="A4"/>
  <c r="A5"/>
  <c r="A1" i="7"/>
  <c r="A2"/>
  <c r="A3"/>
  <c r="A4"/>
  <c r="A5"/>
  <c r="B1" i="9"/>
  <c r="D1"/>
  <c r="F1"/>
  <c r="H1"/>
  <c r="J1"/>
  <c r="L1"/>
  <c r="N1"/>
  <c r="P1"/>
  <c r="R1"/>
  <c r="T1"/>
  <c r="V1"/>
  <c r="X1"/>
  <c r="Z1"/>
  <c r="AB1"/>
  <c r="AD1"/>
  <c r="AF1"/>
  <c r="AH1"/>
  <c r="AJ1"/>
  <c r="AL1"/>
  <c r="AN1"/>
  <c r="AP1"/>
  <c r="AR1"/>
  <c r="AT1"/>
  <c r="AV1"/>
  <c r="AX1"/>
  <c r="AZ1"/>
  <c r="BB1"/>
  <c r="BD1"/>
  <c r="BF1"/>
  <c r="BH1"/>
  <c r="BJ1"/>
  <c r="BL1"/>
  <c r="B2"/>
  <c r="D2"/>
  <c r="F2"/>
  <c r="H2"/>
  <c r="J2"/>
  <c r="L2"/>
  <c r="N2"/>
  <c r="P2"/>
  <c r="R2"/>
  <c r="T2"/>
  <c r="V2"/>
  <c r="X2"/>
  <c r="Z2"/>
  <c r="AB2"/>
  <c r="AD2"/>
  <c r="AF2"/>
  <c r="AH2"/>
  <c r="AJ2"/>
  <c r="AL2"/>
  <c r="AN2"/>
  <c r="AP2"/>
  <c r="AR2"/>
  <c r="AT2"/>
  <c r="AV2"/>
  <c r="AX2"/>
  <c r="AZ2"/>
  <c r="BB2"/>
  <c r="BD2"/>
  <c r="BF2"/>
  <c r="BH2"/>
  <c r="BJ2"/>
  <c r="BL2"/>
  <c r="B4"/>
  <c r="D4"/>
  <c r="F4"/>
  <c r="H4"/>
  <c r="J4"/>
  <c r="L4"/>
  <c r="N4"/>
  <c r="P4"/>
  <c r="R4"/>
  <c r="B5"/>
  <c r="D5"/>
  <c r="J5"/>
  <c r="L5"/>
  <c r="N5"/>
  <c r="P5"/>
  <c r="R5"/>
  <c r="T5"/>
  <c r="AF5"/>
  <c r="AH5"/>
  <c r="AJ5"/>
  <c r="AL5"/>
  <c r="AN5"/>
  <c r="AP5"/>
  <c r="H18" i="2" l="1"/>
  <c r="B18" i="5"/>
  <c r="B6" i="7" s="1"/>
  <c r="B22" i="5"/>
  <c r="A7" i="7" s="1"/>
  <c r="E10" i="2"/>
  <c r="B18"/>
  <c r="H10" l="1"/>
  <c r="E11"/>
  <c r="B9" i="3" s="1"/>
  <c r="V5" i="9" s="1"/>
  <c r="F5"/>
  <c r="B13" i="3" l="1"/>
  <c r="AD5" i="9" s="1"/>
  <c r="B12" i="3"/>
  <c r="AB5" i="9" s="1"/>
  <c r="B11" i="3"/>
  <c r="Z5" i="9" s="1"/>
  <c r="B10" i="3"/>
  <c r="E12" i="2"/>
  <c r="B23" i="5"/>
  <c r="B7" i="7" s="1"/>
  <c r="H11" i="2"/>
  <c r="B24" i="5" s="1"/>
  <c r="C7" i="7" s="1"/>
  <c r="H5" i="9"/>
  <c r="X5"/>
  <c r="H12" i="2" l="1"/>
  <c r="A8" i="7" a="1"/>
  <c r="A8" l="1"/>
  <c r="B22" i="2" s="1"/>
  <c r="B12" i="7"/>
  <c r="B11"/>
  <c r="A9"/>
  <c r="E22" i="2" s="1"/>
  <c r="B9" i="7"/>
  <c r="A10"/>
  <c r="H22" i="2" s="1"/>
  <c r="B10" i="7"/>
  <c r="B8"/>
  <c r="A11"/>
  <c r="A12"/>
  <c r="E13" i="3" l="1"/>
  <c r="E11"/>
  <c r="E9"/>
  <c r="E10"/>
  <c r="E12"/>
  <c r="B20" l="1"/>
  <c r="E20" s="1"/>
  <c r="H20" s="1"/>
  <c r="H12"/>
  <c r="B21"/>
  <c r="E21" s="1"/>
  <c r="H21" s="1"/>
  <c r="H13"/>
  <c r="H11"/>
  <c r="B19"/>
  <c r="E19" s="1"/>
  <c r="B17"/>
  <c r="E17" s="1"/>
  <c r="H17" s="1"/>
  <c r="H9"/>
  <c r="H10"/>
  <c r="B18"/>
  <c r="E18" s="1"/>
  <c r="H19" l="1"/>
  <c r="H18"/>
</calcChain>
</file>

<file path=xl/comments1.xml><?xml version="1.0" encoding="utf-8"?>
<comments xmlns="http://schemas.openxmlformats.org/spreadsheetml/2006/main">
  <authors>
    <author>VISTA$</author>
  </authors>
  <commentList>
    <comment ref="A8" authorId="0">
      <text>
        <r>
          <rPr>
            <b/>
            <sz val="8"/>
            <rFont val="Arial"/>
            <family val="2"/>
          </rPr>
          <t>The reference price at which we know that sales
units equal Reference_Sales_Units
(variable Reference_Price)</t>
        </r>
      </text>
    </comment>
    <comment ref="D8" authorId="0">
      <text>
        <r>
          <rPr>
            <b/>
            <sz val="8"/>
            <rFont val="Arial"/>
            <family val="2"/>
          </rPr>
          <t>The prices used in the various pricing tests
(variable Test_Prices)</t>
        </r>
      </text>
    </comment>
    <comment ref="G8" authorId="0">
      <text>
        <r>
          <rPr>
            <b/>
            <sz val="8"/>
            <rFont val="Arial"/>
            <family val="2"/>
          </rPr>
          <t>The ratio (test price)/(reference price) for each
test market. The log of this variable is used in
the regression equation to compute elasticity.
(variable Test_Prices_Normed)</t>
        </r>
      </text>
    </comment>
    <comment ref="A14" authorId="0">
      <text>
        <r>
          <rPr>
            <b/>
            <sz val="8"/>
            <rFont val="Arial"/>
            <family val="2"/>
          </rPr>
          <t>The reference sales units that can be sold in each
test market when the price is the reference price
(Reference_Price)
(variable Test_Ref_Sales_Units)</t>
        </r>
      </text>
    </comment>
    <comment ref="D14" authorId="0">
      <text>
        <r>
          <rPr>
            <b/>
            <sz val="8"/>
            <rFont val="Arial"/>
            <family val="2"/>
          </rPr>
          <t>The sales units measured at the test price in each
test market in the pricing test
(variable Test_Sales_Units)</t>
        </r>
      </text>
    </comment>
    <comment ref="G14" authorId="0">
      <text>
        <r>
          <rPr>
            <b/>
            <sz val="8"/>
            <rFont val="Arial"/>
            <family val="2"/>
          </rPr>
          <t>The ratio (test sales units)/(test reference sales
units) for each test market. The log of this
variable is used in the regression equation to
compute elasticity.
(variable Test_Sales_Units_Normed)</t>
        </r>
      </text>
    </comment>
    <comment ref="A22" authorId="0">
      <text>
        <r>
          <rPr>
            <b/>
            <sz val="8"/>
            <rFont val="Arial"/>
            <family val="2"/>
          </rPr>
          <t>The elasticity of sales units with respect to
changes in price, estimated from the pricing test
(variable Test_Elasticity)</t>
        </r>
      </text>
    </comment>
    <comment ref="D22" authorId="0">
      <text>
        <r>
          <rPr>
            <b/>
            <sz val="8"/>
            <rFont val="Arial"/>
            <family val="2"/>
          </rPr>
          <t>The standard error of the estimate of the
elasticity from the market test
(variable Test_StdError_Elasticity)</t>
        </r>
      </text>
    </comment>
    <comment ref="G22" authorId="0">
      <text>
        <r>
          <rPr>
            <b/>
            <sz val="8"/>
            <rFont val="Arial"/>
            <family val="2"/>
          </rPr>
          <t>The coefficient of determination (commonly known
as r-squared) for the regression of log units
versus log prices in test markets
(variable Test_R_squared)</t>
        </r>
      </text>
    </comment>
  </commentList>
</comments>
</file>

<file path=xl/comments2.xml><?xml version="1.0" encoding="utf-8"?>
<comments xmlns="http://schemas.openxmlformats.org/spreadsheetml/2006/main">
  <authors>
    <author>VISTA$</author>
  </authors>
  <commentList>
    <comment ref="A8" authorId="0">
      <text>
        <r>
          <rPr>
            <b/>
            <sz val="8"/>
            <rFont val="Arial"/>
            <family val="2"/>
          </rPr>
          <t>The prices at which sales units of the product are
predicted
(variable Prediction_Prices)</t>
        </r>
      </text>
    </comment>
    <comment ref="D8" authorId="0">
      <text>
        <r>
          <rPr>
            <b/>
            <sz val="8"/>
            <rFont val="Arial"/>
            <family val="2"/>
          </rPr>
          <t>The predicted sales units at each price level
(variable Predicted_Sales_Units)</t>
        </r>
      </text>
    </comment>
    <comment ref="G8" authorId="0">
      <text>
        <r>
          <rPr>
            <b/>
            <sz val="8"/>
            <rFont val="Arial"/>
            <family val="2"/>
          </rPr>
          <t>The predicted revenue at each price level using
the predictions for sales units
(variable Predicted_Revenue)</t>
        </r>
      </text>
    </comment>
    <comment ref="A16" authorId="0">
      <text>
        <r>
          <rPr>
            <b/>
            <sz val="8"/>
            <rFont val="Arial"/>
            <family val="2"/>
          </rPr>
          <t>The predicted costs for each level of unit sales
predicted by the price elasticity model and the
cost elasticity model
(variable Predicted_Costs)</t>
        </r>
      </text>
    </comment>
    <comment ref="D16" authorId="0">
      <text>
        <r>
          <rPr>
            <b/>
            <sz val="8"/>
            <rFont val="Arial"/>
            <family val="2"/>
          </rPr>
          <t>The predicted profit margin (e.g. contribution
margin or operating margin) at each price level
using the predictions for sales units and costs
(variable Predicted_Margin)</t>
        </r>
      </text>
    </comment>
    <comment ref="G16" authorId="0">
      <text>
        <r>
          <rPr>
            <b/>
            <sz val="8"/>
            <rFont val="Arial"/>
            <family val="2"/>
          </rPr>
          <t>The predicted profit margin percentage, defined as
(profit margin) / revenue, for each prediction
price level 
(variable Predicted_Margin_pct)</t>
        </r>
      </text>
    </comment>
    <comment ref="A26" authorId="0">
      <text>
        <r>
          <rPr>
            <b/>
            <sz val="8"/>
            <rFont val="Arial"/>
            <family val="2"/>
          </rPr>
          <t>The number of units sold when the price is the
reference price (Reference_Price)
(variable Reference_Sales_Units)</t>
        </r>
      </text>
    </comment>
    <comment ref="D26" authorId="0">
      <text>
        <r>
          <rPr>
            <b/>
            <sz val="8"/>
            <rFont val="Arial"/>
            <family val="2"/>
          </rPr>
          <t>The cost incurred when sales units equal the
reference amount (Reference_Sales_Units)
(variable Reference_Cost)</t>
        </r>
      </text>
    </comment>
    <comment ref="G26" authorId="0">
      <text>
        <r>
          <rPr>
            <b/>
            <sz val="8"/>
            <rFont val="Arial"/>
            <family val="2"/>
          </rPr>
          <t>The elasticity of cost with respect to changes in
units sold; that is, the price sensitivity of
costs to unit sales. The cost used in the model
can be cost of goods or operating cost, depending
on what kind of profit margin you  want to
measure.
(variable Cost_Elasticity)</t>
        </r>
      </text>
    </comment>
  </commentList>
</comments>
</file>

<file path=xl/comments3.xml><?xml version="1.0" encoding="utf-8"?>
<comments xmlns="http://schemas.openxmlformats.org/spreadsheetml/2006/main">
  <authors>
    <author>VISTA$</author>
  </authors>
  <commentList>
    <comment ref="B7" authorId="0">
      <text>
        <r>
          <rPr>
            <b/>
            <sz val="8"/>
            <rFont val="Arial"/>
            <family val="2"/>
          </rPr>
          <t>Name of the company or organization doing the
pricing test
(variable Company_Name)</t>
        </r>
      </text>
    </comment>
    <comment ref="B9" authorId="0">
      <text>
        <r>
          <rPr>
            <b/>
            <sz val="8"/>
            <rFont val="Arial"/>
            <family val="2"/>
          </rPr>
          <t>The elasticity of cost with respect to changes in
units sold; that is, the price sensitivity of
costs to unit sales. The cost used in the model
can be cost of goods or operating cost, depending
on what kind of profit margin you  want to
measure.
(variable Cost_Elasticity)</t>
        </r>
      </text>
    </comment>
    <comment ref="B11" authorId="0">
      <text>
        <r>
          <rPr>
            <b/>
            <sz val="8"/>
            <rFont val="Arial"/>
            <family val="2"/>
          </rPr>
          <t>The predicted costs for each level of unit sales
predicted by the price elasticity model and the
cost elasticity model
(variable Predicted_Costs)</t>
        </r>
      </text>
    </comment>
    <comment ref="B13" authorId="0">
      <text>
        <r>
          <rPr>
            <b/>
            <sz val="8"/>
            <rFont val="Arial"/>
            <family val="2"/>
          </rPr>
          <t>The predicted profit margin (e.g. contribution
margin or operating margin) at each price level
using the predictions for sales units and costs
(variable Predicted_Margin)</t>
        </r>
      </text>
    </comment>
    <comment ref="B15" authorId="0">
      <text>
        <r>
          <rPr>
            <b/>
            <sz val="8"/>
            <rFont val="Arial"/>
            <family val="2"/>
          </rPr>
          <t>The predicted profit margin percentage, defined as
(profit margin) / revenue, for each prediction
price level 
(variable Predicted_Margin_pct)</t>
        </r>
      </text>
    </comment>
    <comment ref="B17" authorId="0">
      <text>
        <r>
          <rPr>
            <b/>
            <sz val="8"/>
            <rFont val="Arial"/>
            <family val="2"/>
          </rPr>
          <t>The predicted revenue at each price level using
the predictions for sales units
(variable Predicted_Revenue)</t>
        </r>
      </text>
    </comment>
    <comment ref="B19" authorId="0">
      <text>
        <r>
          <rPr>
            <b/>
            <sz val="8"/>
            <rFont val="Arial"/>
            <family val="2"/>
          </rPr>
          <t>The predicted sales units at each price level
(variable Predicted_Sales_Units)</t>
        </r>
      </text>
    </comment>
    <comment ref="B21" authorId="0">
      <text>
        <r>
          <rPr>
            <b/>
            <sz val="8"/>
            <rFont val="Arial"/>
            <family val="2"/>
          </rPr>
          <t>The prices at which sales units of the product are
predicted
(variable Prediction_Prices)</t>
        </r>
      </text>
    </comment>
    <comment ref="B23" authorId="0">
      <text>
        <r>
          <rPr>
            <b/>
            <sz val="8"/>
            <rFont val="Arial"/>
            <family val="2"/>
          </rPr>
          <t>(variable Product_Name)</t>
        </r>
      </text>
    </comment>
    <comment ref="B25" authorId="0">
      <text>
        <r>
          <rPr>
            <b/>
            <sz val="8"/>
            <rFont val="Arial"/>
            <family val="2"/>
          </rPr>
          <t>The cost incurred when sales units equal the
reference amount (Reference_Sales_Units)
(variable Reference_Cost)</t>
        </r>
      </text>
    </comment>
    <comment ref="B27" authorId="0">
      <text>
        <r>
          <rPr>
            <b/>
            <sz val="8"/>
            <rFont val="Arial"/>
            <family val="2"/>
          </rPr>
          <t>The reference price at which we know that sales
units equal Reference_Sales_Units
(variable Reference_Price)</t>
        </r>
      </text>
    </comment>
    <comment ref="B29" authorId="0">
      <text>
        <r>
          <rPr>
            <b/>
            <sz val="8"/>
            <rFont val="Arial"/>
            <family val="2"/>
          </rPr>
          <t>The number of units sold when the price is the
reference price (Reference_Price)
(variable Reference_Sales_Units)</t>
        </r>
      </text>
    </comment>
    <comment ref="B31" authorId="0">
      <text>
        <r>
          <rPr>
            <b/>
            <sz val="8"/>
            <rFont val="Arial"/>
            <family val="2"/>
          </rPr>
          <t>The elasticity of sales units with respect to
changes in price, estimated from the pricing test
(variable Test_Elasticity)</t>
        </r>
      </text>
    </comment>
    <comment ref="B33" authorId="0">
      <text>
        <r>
          <rPr>
            <b/>
            <sz val="8"/>
            <rFont val="Arial"/>
            <family val="2"/>
          </rPr>
          <t>Ln(Test_Prices / Reference_Price), for use in the
regression equation
(variable Test_Ln_Prices)</t>
        </r>
      </text>
    </comment>
    <comment ref="B35" authorId="0">
      <text>
        <r>
          <rPr>
            <b/>
            <sz val="8"/>
            <rFont val="Arial"/>
            <family val="2"/>
          </rPr>
          <t>Ln(Test_Sales_Units / Reference_Sales_Units), for
use in the regression equation
(variable Test_Ln_Sales_Units)</t>
        </r>
      </text>
    </comment>
    <comment ref="B37" authorId="0">
      <text>
        <r>
          <rPr>
            <b/>
            <sz val="8"/>
            <rFont val="Arial"/>
            <family val="2"/>
          </rPr>
          <t>A name that uniquely identifies this pricing test
(variable Test_Name)</t>
        </r>
      </text>
    </comment>
    <comment ref="B39" authorId="0">
      <text>
        <r>
          <rPr>
            <b/>
            <sz val="8"/>
            <rFont val="Arial"/>
            <family val="2"/>
          </rPr>
          <t>The prices used in the various pricing tests
(variable Test_Prices)</t>
        </r>
      </text>
    </comment>
    <comment ref="B41" authorId="0">
      <text>
        <r>
          <rPr>
            <b/>
            <sz val="8"/>
            <rFont val="Arial"/>
            <family val="2"/>
          </rPr>
          <t>The ratio (test price)/(reference price) for each
test market. The log of this variable is used in
the regression equation to compute elasticity.
(variable Test_Prices_Normed)</t>
        </r>
      </text>
    </comment>
    <comment ref="B43" authorId="0">
      <text>
        <r>
          <rPr>
            <b/>
            <sz val="8"/>
            <rFont val="Arial"/>
            <family val="2"/>
          </rPr>
          <t>The coefficient of determination (commonly known
as r-squared) for the regression of log units
versus log prices in test markets
(variable Test_R_squared)</t>
        </r>
      </text>
    </comment>
    <comment ref="B45" authorId="0">
      <text>
        <r>
          <rPr>
            <b/>
            <sz val="8"/>
            <rFont val="Arial"/>
            <family val="2"/>
          </rPr>
          <t>The reference sales units that can be sold in each
test market when the price is the reference price
(Reference_Price)
(variable Test_Ref_Sales_Units)</t>
        </r>
      </text>
    </comment>
    <comment ref="B47" authorId="0">
      <text>
        <r>
          <rPr>
            <b/>
            <sz val="8"/>
            <rFont val="Arial"/>
            <family val="2"/>
          </rPr>
          <t>The sales units measured at the test price in each
test market in the pricing test
(variable Test_Sales_Units)</t>
        </r>
      </text>
    </comment>
    <comment ref="B49" authorId="0">
      <text>
        <r>
          <rPr>
            <b/>
            <sz val="8"/>
            <rFont val="Arial"/>
            <family val="2"/>
          </rPr>
          <t>The ratio (test sales units)/(test reference sales
units) for each test market. The log of this
variable is used in the regression equation to
compute elasticity.
(variable Test_Sales_Units_Normed)</t>
        </r>
      </text>
    </comment>
    <comment ref="B51" authorId="0">
      <text>
        <r>
          <rPr>
            <b/>
            <sz val="8"/>
            <rFont val="Arial"/>
            <family val="2"/>
          </rPr>
          <t>The standard error of the estimate of the
elasticity from the market test
(variable Test_StdError_Elasticity)</t>
        </r>
      </text>
    </comment>
  </commentList>
</comments>
</file>

<file path=xl/comments4.xml><?xml version="1.0" encoding="utf-8"?>
<comments xmlns="http://schemas.openxmlformats.org/spreadsheetml/2006/main">
  <authors>
    <author>VISTA$</author>
  </authors>
  <commentList>
    <comment ref="A6" authorId="0">
      <text>
        <r>
          <rPr>
            <b/>
            <sz val="8"/>
            <rFont val="Arial"/>
            <family val="2"/>
          </rPr>
          <t>Name of the company or organization doing the
pricing test
(variable Company_Name)</t>
        </r>
      </text>
    </comment>
    <comment ref="A9" authorId="0">
      <text>
        <r>
          <rPr>
            <b/>
            <sz val="8"/>
            <rFont val="Arial"/>
            <family val="2"/>
          </rPr>
          <t>(variable Product_Name)</t>
        </r>
      </text>
    </comment>
    <comment ref="A12" authorId="0">
      <text>
        <r>
          <rPr>
            <b/>
            <sz val="8"/>
            <rFont val="Arial"/>
            <family val="2"/>
          </rPr>
          <t>A name that uniquely identifies this pricing test
(variable Test_Name)</t>
        </r>
      </text>
    </comment>
    <comment ref="A15" authorId="0">
      <text>
        <r>
          <rPr>
            <b/>
            <sz val="8"/>
            <rFont val="Arial"/>
            <family val="2"/>
          </rPr>
          <t>Ln(Test_Sales_Units / Reference_Sales_Units), for
use in the regression equation
(variable Test_Ln_Sales_Units)</t>
        </r>
      </text>
    </comment>
    <comment ref="A20" authorId="0">
      <text>
        <r>
          <rPr>
            <b/>
            <sz val="8"/>
            <rFont val="Arial"/>
            <family val="2"/>
          </rPr>
          <t>Ln(Test_Prices / Reference_Price), for use in the
regression equation
(variable Test_Ln_Prices)</t>
        </r>
      </text>
    </comment>
  </commentList>
</comments>
</file>

<file path=xl/sharedStrings.xml><?xml version="1.0" encoding="utf-8"?>
<sst xmlns="http://schemas.openxmlformats.org/spreadsheetml/2006/main" count="398" uniqueCount="327">
  <si>
    <t>Widgets</t>
  </si>
  <si>
    <t>Predicted_Revenue</t>
  </si>
  <si>
    <t>'Price Test'!Test_Prices_Normed</t>
  </si>
  <si>
    <t>Predicted Sales Units</t>
  </si>
  <si>
    <t>:A:-1:Test_Name</t>
  </si>
  <si>
    <t>Predicted Margin %</t>
  </si>
  <si>
    <t>Test_R_squared</t>
  </si>
  <si>
    <t>Comment</t>
  </si>
  <si>
    <t>Test 1</t>
  </si>
  <si>
    <t>Test_Name[]|</t>
  </si>
  <si>
    <t>Level As</t>
  </si>
  <si>
    <t>The predicted sales units at each price level</t>
  </si>
  <si>
    <t>Cost_Elasticity[]|</t>
  </si>
  <si>
    <t>Prediction_Prices["Predictions.Price_3"]|=min('Price Test'!E9:E11)+3*max('Price Test'!E9:E11)+3*(-min('Price Test'!E9:E11))+(-1)*max('Price Test'!E9:E11)+(-1)*(-min('Price Test'!E9:E11))</t>
  </si>
  <si>
    <t>Predicted_Margin/Predicted_Revenue</t>
  </si>
  <si>
    <t>:D:2:Tests</t>
  </si>
  <si>
    <t>:A:0:Predicted_Sales_Units</t>
  </si>
  <si>
    <t>linest(1, 1, false, ranged("Tests", Test_Ln_Sales_Units), ranged("Tests", Test_Ln_Prices))</t>
  </si>
  <si>
    <t>Total As</t>
  </si>
  <si>
    <t>:D:2:Predictions</t>
  </si>
  <si>
    <t>'Price Test'!Test_Prices</t>
  </si>
  <si>
    <t>Ln(Test_Sales_Units / Reference_Sales_Units), for use in the regression equation</t>
  </si>
  <si>
    <t>Test_Ref_Sales_Units["Tests.Test_3"]|=1000/3</t>
  </si>
  <si>
    <t>:A:-1:Test_Ln_Sales_Units</t>
  </si>
  <si>
    <t>Prediction_Prices</t>
  </si>
  <si>
    <t>Test_Ref_Sales_Units["Tests.Test_2"]|=1000/3</t>
  </si>
  <si>
    <t>:A:0:Predicted_Margin</t>
  </si>
  <si>
    <t xml:space="preserve">The predicted profit margin percentage, defined as (profit margin) / revenue, for each prediction price level </t>
  </si>
  <si>
    <t>:D:0:Predictions.Price_5</t>
  </si>
  <si>
    <t>A list of the price levels at which sales units are predicted from the market test data</t>
  </si>
  <si>
    <t>:A:0:Test_StdError_Elasticity</t>
  </si>
  <si>
    <t>The predicted costs for each level of unit sales predicted by the price elasticity model and the cost elasticity model</t>
  </si>
  <si>
    <t>:A:0:Product_Name</t>
  </si>
  <si>
    <t>Test Ref Sales Units</t>
  </si>
  <si>
    <t>minr(ranged("Tests", Test_Prices))+(dimitemnum("Predictions")-1)*(maxr(ranged("Tests", Test_Prices))-minr(ranged("Tests", Test_Prices)))</t>
  </si>
  <si>
    <t>linest(2, 1, false, ranged("Tests", Test_Ln_Sales_Units), ranged("Tests", Test_Ln_Prices))</t>
  </si>
  <si>
    <t>Prediction_Prices["Predictions.Price_5"]|=min('Price Test'!E9:E11)+5*max('Price Test'!E9:E11)+5*(-min('Price Test'!E9:E11))+(-1)*max('Price Test'!E9:E11)+(-1)*(-min('Price Test'!E9:E11))</t>
  </si>
  <si>
    <t>Reference_Price</t>
  </si>
  <si>
    <t>Product_Name[]|</t>
  </si>
  <si>
    <t>Price 3</t>
  </si>
  <si>
    <t>A name that uniquely identifies this pricing test</t>
  </si>
  <si>
    <t>ABC, Inc.</t>
  </si>
  <si>
    <t>:A:-1:Test_Ln_Prices</t>
  </si>
  <si>
    <t>Predicted Revenue</t>
  </si>
  <si>
    <t xml:space="preserve">Name of Test </t>
  </si>
  <si>
    <t>'Price Test'!Test_Elasticity</t>
  </si>
  <si>
    <t>The elasticity of sales units with respect to changes in price, estimated from the pricing test</t>
  </si>
  <si>
    <t>Cost Elasticity</t>
  </si>
  <si>
    <t>:D:0:Predictions.Price_4</t>
  </si>
  <si>
    <t>Test_Sales_Units["Tests.Test_3"]|</t>
  </si>
  <si>
    <t>:A:-1:Reference_Cost</t>
  </si>
  <si>
    <t>:A:0:Cost_Elasticity</t>
  </si>
  <si>
    <t>Prediction_Prices*Predicted_Sales_Units</t>
  </si>
  <si>
    <t>Reference_Cost</t>
  </si>
  <si>
    <t>Test Prices Normalized</t>
  </si>
  <si>
    <t>The coefficient of determination (commonly known as r-squared) for the regression of log units versus log prices in test markets</t>
  </si>
  <si>
    <t>Test Prices</t>
  </si>
  <si>
    <t>Test_Prices/Reference_Price</t>
  </si>
  <si>
    <t>Test_Prices_Normed</t>
  </si>
  <si>
    <t>Dimension (item)</t>
  </si>
  <si>
    <t>Predicted_Margin_pct</t>
  </si>
  <si>
    <t>The predicted profit margin (e.g. contribution margin or operating margin) at each price level using the predictions for sales units and costs</t>
  </si>
  <si>
    <t>'Sales Predictions'!Predicted_Revenue</t>
  </si>
  <si>
    <t>:A:-1:Company_Name</t>
  </si>
  <si>
    <t>:A:-1:Cost_Elasticity</t>
  </si>
  <si>
    <t>:D:2:Predictions.Price_1</t>
  </si>
  <si>
    <t>Test_Sales_Units/Test_Ref_Sales_Units</t>
  </si>
  <si>
    <t>Name of the company or organization doing the pricing test</t>
  </si>
  <si>
    <t>Predicted_Sales_Units*Prediction_Prices-Predicted_Costs</t>
  </si>
  <si>
    <t>The number of units sold when the price is the reference price (Reference_Price)</t>
  </si>
  <si>
    <t>Predicted Costs</t>
  </si>
  <si>
    <t>Test_Prices</t>
  </si>
  <si>
    <t xml:space="preserve">  Price_5</t>
  </si>
  <si>
    <t>:A:0:Reference_Cost</t>
  </si>
  <si>
    <t xml:space="preserve">  Price_3</t>
  </si>
  <si>
    <t xml:space="preserve">  Price_2</t>
  </si>
  <si>
    <t xml:space="preserve">  Price_1</t>
  </si>
  <si>
    <t>:A:-1:Product_Name</t>
  </si>
  <si>
    <t>Reference Cost</t>
  </si>
  <si>
    <t>:A:-1:Test_R_squared</t>
  </si>
  <si>
    <t>Price Test with Standard Product</t>
  </si>
  <si>
    <t>:A:0:Prediction_Prices</t>
  </si>
  <si>
    <t>:A:-1:Predicted_Costs</t>
  </si>
  <si>
    <t>Company_Name[]|</t>
  </si>
  <si>
    <t>:A:-1:Predicted_Margin</t>
  </si>
  <si>
    <t>:A:0:Predicted_Revenue</t>
  </si>
  <si>
    <t xml:space="preserve">  Test_2</t>
  </si>
  <si>
    <t>The reference price at which we know that sales units equal Reference_Sales_Units</t>
  </si>
  <si>
    <t>:D:0:Tests.Test_2</t>
  </si>
  <si>
    <t>:A:-1:Test_StdError_Elasticity</t>
  </si>
  <si>
    <t>:D:1:Tests</t>
  </si>
  <si>
    <t>Test_Sales_Units</t>
  </si>
  <si>
    <t>Company Name</t>
  </si>
  <si>
    <t>Test_Elasticity</t>
  </si>
  <si>
    <t>:D:-1:Predictions</t>
  </si>
  <si>
    <t>A list of the test markets where the pricing test is performed</t>
  </si>
  <si>
    <t>The standard error of the estimate of the elasticity from the market test</t>
  </si>
  <si>
    <t>The elasticity of cost with respect to changes in units sold; that is, the price sensitivity of costs to unit sales. The cost used in the model can be cost of goods or operating cost, depending on what kind of profit margin you  want to measure.</t>
  </si>
  <si>
    <t>Ln(Test_Sales_Units_Normed)</t>
  </si>
  <si>
    <t>:WS:Output Advanced</t>
  </si>
  <si>
    <t>:A:0:Test_Ref_Sales_Units</t>
  </si>
  <si>
    <t>Test StdError Elasticity</t>
  </si>
  <si>
    <t>Test Sales Units</t>
  </si>
  <si>
    <t>:A:0:Company_Name</t>
  </si>
  <si>
    <t>:D:0:Predictions.Price_3</t>
  </si>
  <si>
    <t>Test_Prices["Tests.Test_3"]|=round(1.1*E10, 0)</t>
  </si>
  <si>
    <t>Test_Ln_Prices</t>
  </si>
  <si>
    <t>Test_Sales_Units["Tests.Test_1"]|</t>
  </si>
  <si>
    <t>Test_Sales_Units_Normed</t>
  </si>
  <si>
    <t xml:space="preserve">  Test_3</t>
  </si>
  <si>
    <t>:A:0:Reference_Price</t>
  </si>
  <si>
    <t>Test Ln Prices</t>
  </si>
  <si>
    <t>:A:0:Reference_Sales_Units</t>
  </si>
  <si>
    <t>Cost_Elasticity</t>
  </si>
  <si>
    <t>Predicted Margin</t>
  </si>
  <si>
    <t>:D:0:Predictions</t>
  </si>
  <si>
    <t>round(1.1*prevde(1.1^(-0.5*length(ranged("Tests", Test_PricesX)))*Reference_Price, "Tests"), 0)</t>
  </si>
  <si>
    <t>Test Ln Sales Units</t>
  </si>
  <si>
    <t>:A:0:Test_Prices</t>
  </si>
  <si>
    <t>Price 4</t>
  </si>
  <si>
    <t>:A:0:Test_Ln_Prices</t>
  </si>
  <si>
    <t>:A:0:Test_Prices_Normed</t>
  </si>
  <si>
    <t>:A:0:Test_R_squared</t>
  </si>
  <si>
    <t>Predictions</t>
  </si>
  <si>
    <t>:D:0:Tests.Test_3</t>
  </si>
  <si>
    <t>:D:0:Tests.Test_1</t>
  </si>
  <si>
    <t>Prediction_Prices["Predictions.Price_2"]|=min('Price Test'!E9:E11)+2*max('Price Test'!E9:E11)+2*(-min('Price Test'!E9:E11))+(-1)*max('Price Test'!E9:E11)+(-1)*(-min('Price Test'!E9:E11))</t>
  </si>
  <si>
    <t>Ln(Test_Prices / Reference_Price), for use in the regression equation</t>
  </si>
  <si>
    <t>Test R squared</t>
  </si>
  <si>
    <t>Prediction_Prices["Predictions.Price_1"]|=min('Price Test'!E9:E11)+1*max('Price Test'!E9:E11)+1*(-min('Price Test'!E9:E11))+(-1)*max('Price Test'!E9:E11)+(-1)*(-min('Price Test'!E9:E11))</t>
  </si>
  <si>
    <t>:A:0:Predicted_Margin_pct</t>
  </si>
  <si>
    <t>The predicted revenue at each price level using the predictions for sales units</t>
  </si>
  <si>
    <t>Reference_Price[]|</t>
  </si>
  <si>
    <t>Price 1</t>
  </si>
  <si>
    <t>:A:0:Test_Elasticity</t>
  </si>
  <si>
    <t>'Sales Predictions'!Prediction_Prices</t>
  </si>
  <si>
    <t>Reference_Sales_Units</t>
  </si>
  <si>
    <t>:A:-1:Predicted_Margin_pct</t>
  </si>
  <si>
    <t>:A:-1:Predicted_Revenue</t>
  </si>
  <si>
    <t>Reference_Cost*(Predicted_Sales_Units/Reference_Sales_Units)^Cost_Elasticity</t>
  </si>
  <si>
    <t>'Sales Predictions'!Predicted_Sales_Units</t>
  </si>
  <si>
    <t>The sales units measured at the test price in each test market in the pricing test</t>
  </si>
  <si>
    <t>Test_Name</t>
  </si>
  <si>
    <t>:A:-1:Reference_Sales_Units</t>
  </si>
  <si>
    <t>Prediction Prices</t>
  </si>
  <si>
    <t>Test 2</t>
  </si>
  <si>
    <t>The prices used in the various pricing tests</t>
  </si>
  <si>
    <t>ln(Test_Prices_Normed)</t>
  </si>
  <si>
    <t>The ratio (test sales units)/(test reference sales units) for each test market. The log of this variable is used in the regression equation to compute elasticity.</t>
  </si>
  <si>
    <t>Company_Name</t>
  </si>
  <si>
    <t>Test 3</t>
  </si>
  <si>
    <t>'Sales Predictions'!Cost_Elasticity</t>
  </si>
  <si>
    <t>Test Elasticity</t>
  </si>
  <si>
    <t>:A:0:Test_Sales_Units</t>
  </si>
  <si>
    <t>Predicted_Margin</t>
  </si>
  <si>
    <t>Product</t>
  </si>
  <si>
    <t>Test_StdError_Elasticity</t>
  </si>
  <si>
    <t>Display As</t>
  </si>
  <si>
    <t>Total</t>
  </si>
  <si>
    <t>Test_Ln_Sales_Units</t>
  </si>
  <si>
    <t>The prices at which sales units of the product are predicted</t>
  </si>
  <si>
    <t>Reference_Cost[]|</t>
  </si>
  <si>
    <t xml:space="preserve">  Test_1</t>
  </si>
  <si>
    <t>Test_Ref_Sales_Units</t>
  </si>
  <si>
    <t>Formula / Data</t>
  </si>
  <si>
    <t>Test_Ref_Sales_Units["Tests.Test_1"]|=1000/3</t>
  </si>
  <si>
    <t>:WS:</t>
  </si>
  <si>
    <t>Test Sales Units Normalized</t>
  </si>
  <si>
    <t>:A:-1:Test_Prices_Normed</t>
  </si>
  <si>
    <t>:A:0:Test_Sales_Units_Normed</t>
  </si>
  <si>
    <t>:A:-1:Test_Elasticity</t>
  </si>
  <si>
    <t>:A:0:Predicted_Costs</t>
  </si>
  <si>
    <t>:D:0:Predictions.Price_1</t>
  </si>
  <si>
    <t>Test_Sales_Units["Tests.Test_2"]|</t>
  </si>
  <si>
    <t>Predicted_Sales_Units</t>
  </si>
  <si>
    <t>'Price Test'!Test_Sales_Units</t>
  </si>
  <si>
    <t>Predicted_Costs</t>
  </si>
  <si>
    <t>:D:1:Predictions</t>
  </si>
  <si>
    <t xml:space="preserve">  Price_4</t>
  </si>
  <si>
    <t>:A:0:Test_Name</t>
  </si>
  <si>
    <t>Reference_Sales_Units[]|</t>
  </si>
  <si>
    <t>The reference sales units that can be sold in each test market when the price is the reference price (Reference_Price)</t>
  </si>
  <si>
    <t>:D:0:Tests</t>
  </si>
  <si>
    <t>Global</t>
  </si>
  <si>
    <t>The cost incurred when sales units equal the reference amount (Reference_Sales_Units)</t>
  </si>
  <si>
    <t>:D:0:Predictions.Price_2</t>
  </si>
  <si>
    <t>Reference_Sales_Units*(Prediction_Prices/Reference_Price)^Test_Elasticity</t>
  </si>
  <si>
    <t>Data:</t>
  </si>
  <si>
    <t>:D:2:Tests.Test_1</t>
  </si>
  <si>
    <t>:A:-1:Test_Prices</t>
  </si>
  <si>
    <t>:A:-1:Reference_Price</t>
  </si>
  <si>
    <t>Price 5</t>
  </si>
  <si>
    <t>The ratio (test price)/(reference price) for each test market. The log of this variable is used in the regression equation to compute elasticity.</t>
  </si>
  <si>
    <t>:A:-1:Prediction_Prices</t>
  </si>
  <si>
    <t>linest(3, 0, false, ranged("Tests", Test_Ln_Sales_Units), ranged("Tests", Test_Ln_Prices))</t>
  </si>
  <si>
    <t>'Price Test'!Test_Sales_Units_Normed</t>
  </si>
  <si>
    <t>:A:0:Test_Ln_Sales_Units</t>
  </si>
  <si>
    <t>:A:-1:Test_Sales_Units_Normed</t>
  </si>
  <si>
    <t>'Sales Predictions'!Predicted_Margin</t>
  </si>
  <si>
    <t>Dimension Index</t>
  </si>
  <si>
    <t>Product_Name</t>
  </si>
  <si>
    <t>Display Label</t>
  </si>
  <si>
    <t>Prediction_Prices["Predictions.Price_4"]|=min('Price Test'!E9:E11)+4*max('Price Test'!E9:E11)+4*(-min('Price Test'!E9:E11))+(-1)*max('Price Test'!E9:E11)+(-1)*(-min('Price Test'!E9:E11))</t>
  </si>
  <si>
    <t>Reference Price</t>
  </si>
  <si>
    <t>Variable</t>
  </si>
  <si>
    <t>:D:-1:Tests</t>
  </si>
  <si>
    <t>Reference Sales Units</t>
  </si>
  <si>
    <t>:A:-1:Test_Sales_Units</t>
  </si>
  <si>
    <t>:A:-1:Test_Ref_Sales_Units</t>
  </si>
  <si>
    <t>Display Item As</t>
  </si>
  <si>
    <t>Test_Prices["Tests.Test_2"]|=round(1.1*E9, 0)</t>
  </si>
  <si>
    <t>Price 2</t>
  </si>
  <si>
    <t>Tests</t>
  </si>
  <si>
    <t>:A:-1:Predicted_Sales_Units</t>
  </si>
  <si>
    <t>Test_Prices["Tests.Test_1"]|=round(1.1*1.1^(-0.5*1)*B8, 0)</t>
  </si>
  <si>
    <t>Pricing Tests and Price Elasticity for one product</t>
  </si>
  <si>
    <t>You can customize this template by filling in a simple form, without editing a spreadsheet.</t>
  </si>
  <si>
    <t>This is a small working sample of the template.</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</si>
  <si>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</si>
  <si>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</si>
  <si>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</si>
  <si>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</si>
  <si>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</si>
  <si>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</si>
  <si>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</si>
  <si>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</si>
  <si>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</si>
  <si>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</si>
  <si>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</si>
  <si>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</si>
  <si>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</si>
  <si>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Calibri"/>
        <family val="2"/>
      </rPr>
      <t>−</t>
    </r>
    <r>
      <rPr>
        <sz val="10"/>
        <rFont val="Arial"/>
        <family val="2"/>
      </rPr>
      <t xml:space="preserve"> Each table has an Excel comment that provides a variable name and explains the variable. </t>
    </r>
  </si>
  <si>
    <t>Explore our customized templates.</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</si>
  <si>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</si>
  <si>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Learn more about consulting services.</t>
  </si>
  <si>
    <t>Description of the Price Elasticity model</t>
  </si>
  <si>
    <t>Challenge #1: How do we set the price for a single product to maximize its revenue?</t>
  </si>
  <si>
    <t>This application uses results of pricing tests to estimate impact of prices on unit sales and revenue. The results can help you optimize revenues with limited pricing experiments.</t>
  </si>
  <si>
    <t>The key to estimating sales from pricing tests is to estimate the price elasticity from test results. The mathematics of price elasticity is described in the appendix below.</t>
  </si>
  <si>
    <t>The model computes revenue as price * sales units.</t>
  </si>
  <si>
    <t>Challenge #2: How do we set the price for a single product to maximize profits?</t>
  </si>
  <si>
    <r>
      <t xml:space="preserve">The model computes profit margin as Revenue </t>
    </r>
    <r>
      <rPr>
        <sz val="10"/>
        <rFont val="Calibri"/>
        <family val="2"/>
      </rPr>
      <t>–</t>
    </r>
    <r>
      <rPr>
        <sz val="10"/>
        <rFont val="Arial"/>
        <family val="2"/>
      </rPr>
      <t xml:space="preserve"> Costs. Costs can be cost of goods or total costs or whatever you choose, in order to compute gross margin, operating margin or any other profit margin you choose.</t>
    </r>
  </si>
  <si>
    <t>The key step in computing profit margins is to estimate costs as a function of sales levels, as described in the Technical Notes below.</t>
  </si>
  <si>
    <t>The model includes Excel charts that provide graphical views of key variables. These charts are part of the model, and they are included by default in exported Excel workbooks. You can add more charts, import them, and the new charts will be included in exported Excel workbooks.</t>
  </si>
  <si>
    <t>As you explore the model, we suggest that you</t>
  </si>
  <si>
    <t>Technical Notes</t>
  </si>
  <si>
    <t>The model assumes that, at a reference price (variable Reference_Price), sales units are known (variable Reference_Sales_Units).</t>
  </si>
  <si>
    <t>Assume we have a number of test markets, each of which sells a known number of units (variable Test_Ref_Sales_Units) at the reference price. The characteristics of test markets that affect the validity of pricing tests are described in the appendix below.</t>
  </si>
  <si>
    <t>The model uses the test results (variable Test_Sales_Units) at prices (variable Test_Prices) that you specify for each test market to estimate the price elasticity (Test_Elasticity) using the regression formula</t>
  </si>
  <si>
    <t>Test_Sales_Units = Test_Ref_Sales_Units * (Test_Price/Price0) ^ Test_Elasticity</t>
  </si>
  <si>
    <t>Where does this equation come from?</t>
  </si>
  <si>
    <t>This equation is the exponentiation of the linear regression equation</t>
  </si>
  <si>
    <t>Ln(Test_Sales_Units) = Ln(Test_Ref_Sales_Units) + Ln(Test_Price/Price0) * Test_Elasticity</t>
  </si>
  <si>
    <t>This equation is the exponentiated equivalent of a linear approximation, or a first-order Taylor series. Both of these equations come from accepting the approximation that Test_Ref_Sales_Units and Test_Elasticity are constant over a range of prices. Their greatest weakness is that, in reality, the elasticity may change as price changes.</t>
  </si>
  <si>
    <t>Using the results of the regression, the application predicts sales units (Predicted_Sales_Units) for a range of prices (Prediction_Prices) acording to the formula</t>
  </si>
  <si>
    <t>Predicted_Sales_Units = Reference_Sales_Units * (Prediction_Price / Reference_Price) ^ Test_Elasticity</t>
  </si>
  <si>
    <r>
      <rPr>
        <sz val="10"/>
        <rFont val="Times New Roman"/>
        <family val="1"/>
      </rPr>
      <t>•</t>
    </r>
    <r>
      <rPr>
        <sz val="10"/>
        <rFont val="Arial"/>
        <family val="2"/>
      </rPr>
      <t xml:space="preserve"> </t>
    </r>
    <r>
      <rPr>
        <sz val="10"/>
        <rFont val="Arial"/>
        <family val="2"/>
      </rPr>
      <t>You provide a value for costs at the reference level of sales units, and an estimate of elasticity of costs
  with respect to sales units (variable Cost_Elasticity).</t>
    </r>
  </si>
  <si>
    <t>This cost model enables you to provide accurate cost information at one sales level, and to model
non-linearities in costs due to economies of scale and capacity limitations.</t>
  </si>
  <si>
    <r>
      <rPr>
        <sz val="10"/>
        <rFont val="Times New Roman"/>
        <family val="1"/>
      </rPr>
      <t>•</t>
    </r>
    <r>
      <rPr>
        <sz val="10"/>
        <rFont val="Arial"/>
        <family val="2"/>
      </rPr>
      <t xml:space="preserve"> </t>
    </r>
    <r>
      <rPr>
        <sz val="10"/>
        <rFont val="Arial"/>
        <family val="2"/>
      </rPr>
      <t>The model estimates costs at each predicted level of unit sales using the formula</t>
    </r>
  </si>
  <si>
    <t>Predicted_Cost  = Reference_Cost * (Predicted_Sales_Units / Reference_Sales_Units) ^ Cost_Elasticity</t>
  </si>
  <si>
    <t>Appendix: Introduction to Price Elasticity</t>
  </si>
  <si>
    <t>Price elasticity is important because it tells how price affects sales levels.</t>
  </si>
  <si>
    <t>Definition of price elasticity (denoted epsilon)</t>
  </si>
  <si>
    <t>Let's denote the sales units of a product by Q (for quantity) and the price by P.</t>
  </si>
  <si>
    <t>Price elasticity relates changes in price to changes in unit sales, according to the formula</t>
  </si>
  <si>
    <t>ΔQ/Q  = epsilon ΔP/P .</t>
  </si>
  <si>
    <t xml:space="preserve">Price elasticity, denoted by 'epsilon', is defined as </t>
  </si>
  <si>
    <t>epsilon = ΔQ / ΔP * P / Q</t>
  </si>
  <si>
    <t>This can be stated more compactly as</t>
  </si>
  <si>
    <t>epsilon = Δ ln(Q) / Δ ln(P)</t>
  </si>
  <si>
    <t>Use of price elasticity to predict sale units at a given price</t>
  </si>
  <si>
    <t>For price P, the unit sales Q will be, for some constant K,</t>
  </si>
  <si>
    <t>Q = K * P ^ epsilon</t>
  </si>
  <si>
    <t>If we have a reference price P0 at which we know that unit sales are Q0, then the relationship can be stated as</t>
  </si>
  <si>
    <t>Q = Q0 * (P/P0) ^ epsilon</t>
  </si>
  <si>
    <t>If prices rise by 1%, then unit sales change by epsilon * 1%, and revenues change by  (1+epsilon) * 1%.</t>
  </si>
  <si>
    <t>Different ranges of values for price elasticity indicate different types of reaction to price changes.</t>
  </si>
  <si>
    <t>epsilon &gt; 0:     increasing prices increases unit sales. This occurs for some luxury goods with status appeal.</t>
  </si>
  <si>
    <t>epsilon = 0:     changing price will not affect unit sales, so revenue grows directly with price.</t>
  </si>
  <si>
    <t xml:space="preserve"> -1 &lt; epsilon &lt; 0: increasing price decreases unit sales, but increases revenues.</t>
  </si>
  <si>
    <t>epsilon = -1:    increasing price decreases unit sales but does not affect revenues at all.</t>
  </si>
  <si>
    <t>epsilon &lt; -1:    increasing prices decreases unit sales so much that revenue declines.</t>
  </si>
  <si>
    <t>Goods with price elasticities in these ranges often have the following characteristics.</t>
  </si>
  <si>
    <t>epsilon &gt; 0:     luxury goods with status appeal</t>
  </si>
  <si>
    <t>epsilon = 0:     price-inelastic goods</t>
  </si>
  <si>
    <r>
      <t xml:space="preserve">epsilon </t>
    </r>
    <r>
      <rPr>
        <sz val="10"/>
        <rFont val="Calibri"/>
        <family val="2"/>
      </rPr>
      <t>≤</t>
    </r>
    <r>
      <rPr>
        <sz val="10"/>
        <rFont val="Arial"/>
        <family val="2"/>
      </rPr>
      <t xml:space="preserve">  0:    normal commodities</t>
    </r>
  </si>
  <si>
    <t>epsilon &lt; -1:    commodities that are overpriced</t>
  </si>
  <si>
    <t>Using pricing tests to estimate price elasticity</t>
  </si>
  <si>
    <t>If you can offer different prices in different markets, you can measure the impact of price changes on sales.</t>
  </si>
  <si>
    <t>Many factors can distort the results of pricing tests.</t>
  </si>
  <si>
    <r>
      <rPr>
        <sz val="10"/>
        <rFont val="Times New Roman"/>
        <family val="1"/>
      </rPr>
      <t>•</t>
    </r>
    <r>
      <rPr>
        <sz val="10"/>
        <rFont val="Arial"/>
        <family val="2"/>
      </rPr>
      <t xml:space="preserve"> The different markets may have different distributions of customer behavior, so that combining them in one
  test will distort results.</t>
    </r>
  </si>
  <si>
    <r>
      <rPr>
        <sz val="10"/>
        <rFont val="Times New Roman"/>
        <family val="1"/>
      </rPr>
      <t>•</t>
    </r>
    <r>
      <rPr>
        <sz val="10"/>
        <rFont val="Arial"/>
        <family val="2"/>
      </rPr>
      <t xml:space="preserve"> Extraneous factors may distort results unevenly across test markets, such as seasonal effects, amount
  of advertising and other promotion, strength of distribution channels.</t>
    </r>
  </si>
  <si>
    <t>• Price sensitivity may differ over the range of prices tested. To get accurate estimates of price sensitivity, you
  must perform separate tests over smaller price ranges.</t>
  </si>
  <si>
    <r>
      <rPr>
        <sz val="10"/>
        <rFont val="Times New Roman"/>
        <family val="1"/>
      </rPr>
      <t>•</t>
    </r>
    <r>
      <rPr>
        <sz val="10"/>
        <rFont val="Arial"/>
        <family val="2"/>
      </rPr>
      <t xml:space="preserve"> Customers in one market may find out about lower prices in other markets. This may cause people to buy
  in markets where you did not expect them to buy, which is likely to distort test results.</t>
    </r>
  </si>
  <si>
    <r>
      <rPr>
        <sz val="10"/>
        <rFont val="Times New Roman"/>
        <family val="1"/>
      </rPr>
      <t>•</t>
    </r>
    <r>
      <rPr>
        <sz val="10"/>
        <rFont val="Arial"/>
        <family val="2"/>
      </rPr>
      <t xml:space="preserve"> Customers may learn that the prices are temporary. If this happens, lower prices will generate artificially
  high sales, and higher prices will generate artificially low sales, as people wait for the test to end.</t>
    </r>
  </si>
  <si>
    <t>If your test design minimizes the impact of these problems, you can probably perform a pricing test that yields a good estimate of price elasticity.</t>
  </si>
  <si>
    <t>Cost elasticity</t>
  </si>
  <si>
    <t>We can use price elasticity and cost elasticity to estimate the price that maximizes profits.</t>
  </si>
  <si>
    <t>Assume we know that, when sales are Q0 units, then costs are Cost0. (This can be cost of good or Cogs pluas opertating expense, depending what kind of margin you want.) Assume costs as a function of units sold are:</t>
  </si>
  <si>
    <t>Cost = Cost0 * ((Sales Units) / Q0) ^ Cost_Elasticity</t>
  </si>
  <si>
    <t xml:space="preserve">Then profit margin is </t>
  </si>
  <si>
    <t>Margin = Revenue - Cost = Price * (Sales Units) - Costs</t>
  </si>
  <si>
    <t>Challenge #1: How do we set the price for a product line with several products to maximize its revenue?</t>
  </si>
  <si>
    <t>This application uses results of pricing tests to estimate impact of prices on unit sales and revenue for several related products. The results can help you optimize revenues with limited pricing experiments.</t>
  </si>
  <si>
    <t>The key to estimating sales from pricing tests is to estimate the price elasticity for each product, and price cross-elasticities for each pair of products from test results. The mathematics of price cross-elasticity is described in the appendix below.</t>
  </si>
  <si>
    <t>The model computes revenue as sum(price[product] * sales_units[product], product in product line)</t>
  </si>
  <si>
    <t>Challenge #2: How do we set the price for a product line of several products to maximize profits?</t>
  </si>
  <si>
    <r>
      <t xml:space="preserve">The Advanced version of the model computes profit margin as Revenue </t>
    </r>
    <r>
      <rPr>
        <sz val="10"/>
        <rFont val="Calibri"/>
        <family val="2"/>
      </rPr>
      <t>–</t>
    </r>
    <r>
      <rPr>
        <sz val="10"/>
        <rFont val="Arial"/>
        <family val="2"/>
      </rPr>
      <t xml:space="preserve"> Costs. Costs can be cost of goods or total costs or whatever you choose, in order to compute gross margin, operating margin or any other profit margin you choose. This model assigns costs to each product, but costs can be joint costs of several products.</t>
    </r>
  </si>
  <si>
    <t>The key step in computing profit margins is to estimate costs as a function of unit sales levels for the products, as described in the Technical Notes below.</t>
  </si>
  <si>
    <t>FinModel provides you with customized templates in three ways.</t>
  </si>
  <si>
    <t>• FinModel Excel templates are easier to understand. (Click on "+" for more information.)</t>
  </si>
  <si>
    <t>− Worksheet "Formulas" expresses the entire model with named variables and symbolic formulas. Although
   the symbolic formulas are not executable in Excel, they are what the model is made from in FinModel.</t>
  </si>
  <si>
    <t>− You never need to read inscrutable cell formulas to understand a FinModel customized template.</t>
  </si>
  <si>
    <t>2. If you want more customizations, retain FinModel Software to build them for you.</t>
  </si>
  <si>
    <t>• FinModel technology enables us to offer you more value for your consulting dollar.</t>
  </si>
  <si>
    <t>3. Use the FinModel Authoring Environment to build and customize your spreadsheet models.</t>
  </si>
  <si>
    <t>The FinModel Authoring Environment is a SaaS application for developing and maintaining business models and delivering them in conventional spreadsheets.</t>
  </si>
  <si>
    <t>Click "+" to learn more about FinModel technology that makes customized template possible.</t>
  </si>
  <si>
    <t>This Excel workbook was generated using FinModel, a revolutionary new spreadsheet technology. FinModel allows you to develop business models using readable formulas, while avoiding the details of cell addresses and hard-to-change sheet layouts. The end result is a conventional Excel workbook just like this one. We built FinModel because we believe that spreadsheets are a great way of communicating results but we think it's just too hard to use them to develop reliable, maintainable, expressive and collaborative models.</t>
  </si>
  <si>
    <t>You'll get a glimpse of FinModel's advantages when you take a look at the "Formulas" tab and realize how few separate, readable formulas are needed to produce all of the other worksheets. In addition to formulas, FinModel knows about the "dimensions" in your model (e.g., products, locations, departments) as well as the time series that you're using (e.g., 5 years in quarters.) FinModel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</si>
  <si>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FinModel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</si>
  <si>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FinModel and we'd like to hear about your needs for templates and models.</t>
  </si>
  <si>
    <t>• Read some of the Excel comments that are attached to Analysis Variables throughout the workbook.
  These comments also appear in FinModel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</si>
  <si>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FinModel.</t>
  </si>
  <si>
    <t>Please visit our website at www.finmodel.at.ua</t>
  </si>
  <si>
    <t>Please visit our website at www.sites.google.com/site/bpogroupfinance</t>
  </si>
  <si>
    <t>or contact us at BPO.infosource@gmail.com</t>
  </si>
</sst>
</file>

<file path=xl/styles.xml><?xml version="1.0" encoding="utf-8"?>
<styleSheet xmlns="http://schemas.openxmlformats.org/spreadsheetml/2006/main">
  <numFmts count="9">
    <numFmt numFmtId="6" formatCode="&quot;$&quot;#,##0_);[Red]\(&quot;$&quot;#,##0\)"/>
    <numFmt numFmtId="8" formatCode="&quot;$&quot;#,##0.00_);[Red]\(&quot;$&quot;#,##0.00\)"/>
    <numFmt numFmtId="164" formatCode="#,##0.000"/>
    <numFmt numFmtId="165" formatCode="0.000"/>
    <numFmt numFmtId="166" formatCode="#,##0%"/>
    <numFmt numFmtId="167" formatCode="#,##0.0"/>
    <numFmt numFmtId="168" formatCode="#,##0.0%"/>
    <numFmt numFmtId="169" formatCode="&quot;$&quot;#,##0.000_);[Red]\(&quot;$&quot;#,##0.000\)"/>
    <numFmt numFmtId="170" formatCode="&quot;$&quot;#,##0.0_);[Red]\(&quot;$&quot;#,##0.0\)"/>
  </numFmts>
  <fonts count="40">
    <font>
      <sz val="10"/>
      <name val="Arial"/>
      <family val="2"/>
    </font>
    <font>
      <sz val="10"/>
      <name val="Arial"/>
      <family val="2"/>
    </font>
    <font>
      <b/>
      <sz val="8"/>
      <color indexed="8"/>
      <name val="Arial"/>
      <family val="2"/>
    </font>
    <font>
      <b/>
      <i/>
      <sz val="8"/>
      <color indexed="8"/>
      <name val="Arial"/>
      <family val="2"/>
    </font>
    <font>
      <sz val="8"/>
      <color indexed="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Arial"/>
      <family val="2"/>
    </font>
    <font>
      <sz val="8"/>
      <color indexed="8"/>
      <name val="Arial"/>
      <family val="2"/>
    </font>
    <font>
      <b/>
      <sz val="8"/>
      <color indexed="8"/>
      <name val="Arial"/>
      <family val="2"/>
    </font>
    <font>
      <b/>
      <i/>
      <sz val="8"/>
      <color indexed="8"/>
      <name val="Arial"/>
      <family val="2"/>
    </font>
    <font>
      <i/>
      <sz val="8"/>
      <color indexed="8"/>
      <name val="Arial"/>
      <family val="2"/>
    </font>
    <font>
      <b/>
      <sz val="8"/>
      <name val="Arial"/>
      <family val="2"/>
    </font>
    <font>
      <b/>
      <sz val="12"/>
      <name val="Arial"/>
      <family val="2"/>
    </font>
    <font>
      <b/>
      <sz val="14"/>
      <name val="Arial"/>
      <family val="2"/>
    </font>
    <font>
      <b/>
      <sz val="11"/>
      <color rgb="FFFF0000"/>
      <name val="Arial"/>
      <family val="2"/>
    </font>
    <font>
      <sz val="10"/>
      <color rgb="FFFF0000"/>
      <name val="Arial"/>
      <family val="2"/>
    </font>
    <font>
      <b/>
      <i/>
      <sz val="10"/>
      <name val="Arial"/>
      <family val="2"/>
    </font>
    <font>
      <b/>
      <sz val="10"/>
      <name val="Arial"/>
      <family val="2"/>
    </font>
    <font>
      <u/>
      <sz val="10"/>
      <color theme="10"/>
      <name val="Arial"/>
      <family val="2"/>
    </font>
    <font>
      <b/>
      <sz val="11"/>
      <name val="Arial"/>
      <family val="2"/>
    </font>
    <font>
      <sz val="10"/>
      <name val="Times New Roman"/>
      <family val="1"/>
    </font>
    <font>
      <sz val="10"/>
      <name val="Calibri"/>
      <family val="2"/>
    </font>
    <font>
      <u/>
      <sz val="10"/>
      <name val="Arial"/>
      <family val="2"/>
    </font>
    <font>
      <i/>
      <sz val="10"/>
      <name val="Arial"/>
      <family val="2"/>
    </font>
  </fonts>
  <fills count="18">
    <fill>
      <patternFill patternType="none"/>
    </fill>
    <fill>
      <patternFill patternType="gray125"/>
    </fill>
    <fill>
      <patternFill patternType="solid">
        <fgColor indexed="28"/>
        <bgColor indexed="64"/>
      </patternFill>
    </fill>
    <fill>
      <patternFill patternType="solid">
        <fgColor indexed="47"/>
        <bgColor indexed="64"/>
      </patternFill>
    </fill>
    <fill>
      <patternFill patternType="solid">
        <fgColor indexed="43"/>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29"/>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rgb="FFCCCCFF"/>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8"/>
      </bottom>
      <diagonal/>
    </border>
    <border>
      <left/>
      <right/>
      <top/>
      <bottom style="medium">
        <color indexed="28"/>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36">
    <xf numFmtId="0" fontId="0" fillId="0" borderId="0">
      <alignment vertical="center"/>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6"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10" fillId="12" borderId="0" applyNumberFormat="0" applyBorder="0" applyAlignment="0" applyProtection="0"/>
    <xf numFmtId="0" fontId="14" fillId="5" borderId="1" applyNumberFormat="0" applyAlignment="0" applyProtection="0"/>
    <xf numFmtId="0" fontId="16" fillId="13" borderId="2" applyNumberFormat="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12" fillId="3" borderId="1" applyNumberFormat="0" applyAlignment="0" applyProtection="0"/>
    <xf numFmtId="0" fontId="15" fillId="0" borderId="6" applyNumberFormat="0" applyFill="0" applyAlignment="0" applyProtection="0"/>
    <xf numFmtId="0" fontId="22" fillId="14" borderId="0" applyBorder="0">
      <alignment vertical="top" shrinkToFit="1"/>
    </xf>
    <xf numFmtId="0" fontId="23" fillId="14" borderId="0" applyBorder="0">
      <alignment vertical="top" shrinkToFit="1"/>
    </xf>
    <xf numFmtId="0" fontId="24" fillId="14" borderId="7">
      <alignment vertical="top" shrinkToFit="1"/>
    </xf>
    <xf numFmtId="8" fontId="24" fillId="15" borderId="7">
      <alignment horizontal="right" vertical="top" shrinkToFit="1"/>
      <protection locked="0"/>
    </xf>
    <xf numFmtId="0" fontId="24" fillId="14" borderId="8">
      <alignment vertical="top" shrinkToFit="1"/>
    </xf>
    <xf numFmtId="8" fontId="24" fillId="14" borderId="8">
      <alignment horizontal="right" vertical="top" shrinkToFit="1"/>
    </xf>
    <xf numFmtId="0" fontId="25" fillId="14" borderId="9">
      <alignment vertical="top" shrinkToFit="1"/>
    </xf>
    <xf numFmtId="8" fontId="24" fillId="15" borderId="9">
      <alignment horizontal="right" vertical="top" shrinkToFit="1"/>
      <protection locked="0"/>
    </xf>
    <xf numFmtId="0" fontId="24" fillId="14" borderId="10">
      <alignment vertical="top" shrinkToFit="1"/>
    </xf>
    <xf numFmtId="8" fontId="24" fillId="14" borderId="10">
      <alignment horizontal="right" vertical="top" shrinkToFit="1"/>
    </xf>
    <xf numFmtId="164" fontId="24" fillId="14" borderId="8">
      <alignment horizontal="right" vertical="top" shrinkToFit="1"/>
    </xf>
    <xf numFmtId="164" fontId="24" fillId="14" borderId="9">
      <alignment horizontal="right" vertical="top" shrinkToFit="1"/>
    </xf>
    <xf numFmtId="164" fontId="24" fillId="14" borderId="10">
      <alignment horizontal="right" vertical="top" shrinkToFit="1"/>
    </xf>
    <xf numFmtId="4" fontId="24" fillId="14" borderId="8">
      <alignment horizontal="right" vertical="top" shrinkToFit="1"/>
    </xf>
    <xf numFmtId="4" fontId="24" fillId="15" borderId="9">
      <alignment horizontal="right" vertical="top" shrinkToFit="1"/>
      <protection locked="0"/>
    </xf>
    <xf numFmtId="4" fontId="24" fillId="14" borderId="10">
      <alignment horizontal="right" vertical="top" shrinkToFit="1"/>
    </xf>
    <xf numFmtId="165" fontId="24" fillId="14" borderId="7">
      <alignment horizontal="left" vertical="top" shrinkToFit="1"/>
    </xf>
    <xf numFmtId="0" fontId="25" fillId="14" borderId="10">
      <alignment vertical="top" shrinkToFit="1"/>
    </xf>
    <xf numFmtId="8" fontId="24" fillId="15" borderId="10">
      <alignment horizontal="right" vertical="top" shrinkToFit="1"/>
      <protection locked="0"/>
    </xf>
    <xf numFmtId="4" fontId="24" fillId="14" borderId="9">
      <alignment horizontal="right" vertical="top" shrinkToFit="1"/>
    </xf>
    <xf numFmtId="8" fontId="24" fillId="14" borderId="9">
      <alignment horizontal="right" vertical="top" shrinkToFit="1"/>
    </xf>
    <xf numFmtId="166" fontId="24" fillId="14" borderId="8">
      <alignment horizontal="right" vertical="top" shrinkToFit="1"/>
    </xf>
    <xf numFmtId="166" fontId="24" fillId="14" borderId="9">
      <alignment horizontal="right" vertical="top" shrinkToFit="1"/>
    </xf>
    <xf numFmtId="166" fontId="24" fillId="14" borderId="10">
      <alignment horizontal="right" vertical="top" shrinkToFit="1"/>
    </xf>
    <xf numFmtId="4" fontId="24" fillId="15" borderId="7">
      <alignment horizontal="right" vertical="top" shrinkToFit="1"/>
      <protection locked="0"/>
    </xf>
    <xf numFmtId="0" fontId="24" fillId="14" borderId="11">
      <alignment horizontal="left" vertical="top" shrinkToFit="1"/>
    </xf>
    <xf numFmtId="0" fontId="24" fillId="2" borderId="0" applyBorder="0">
      <alignment vertical="top" shrinkToFit="1"/>
    </xf>
    <xf numFmtId="0" fontId="26" fillId="2" borderId="0" applyBorder="0">
      <alignment vertical="top" shrinkToFit="1"/>
    </xf>
    <xf numFmtId="0" fontId="24" fillId="2" borderId="0" applyBorder="0">
      <alignment horizontal="right" vertical="top" shrinkToFit="1"/>
    </xf>
    <xf numFmtId="0" fontId="23" fillId="2" borderId="0" applyBorder="0">
      <alignment vertical="top" shrinkToFit="1"/>
    </xf>
    <xf numFmtId="0" fontId="24" fillId="14" borderId="11">
      <alignment vertical="top" shrinkToFit="1"/>
    </xf>
    <xf numFmtId="0" fontId="26" fillId="14" borderId="11">
      <alignment vertical="top" shrinkToFit="1"/>
    </xf>
    <xf numFmtId="0" fontId="24" fillId="14" borderId="11">
      <alignment horizontal="right" vertical="top" shrinkToFit="1"/>
    </xf>
    <xf numFmtId="0" fontId="23" fillId="14" borderId="11">
      <alignment vertical="top" shrinkToFit="1"/>
    </xf>
    <xf numFmtId="0" fontId="24" fillId="14" borderId="7">
      <alignment horizontal="center" vertical="top" shrinkToFit="1"/>
    </xf>
    <xf numFmtId="0" fontId="23" fillId="15" borderId="12">
      <alignment horizontal="left" vertical="top" shrinkToFit="1"/>
      <protection locked="0"/>
    </xf>
    <xf numFmtId="0" fontId="24" fillId="14" borderId="13">
      <alignment vertical="top" shrinkToFit="1"/>
    </xf>
    <xf numFmtId="165" fontId="23" fillId="14" borderId="14">
      <alignment horizontal="left" vertical="top" shrinkToFit="1"/>
    </xf>
    <xf numFmtId="0" fontId="24" fillId="14" borderId="9">
      <alignment vertical="top" shrinkToFit="1"/>
    </xf>
    <xf numFmtId="165" fontId="23" fillId="14" borderId="15">
      <alignment horizontal="left" vertical="top" shrinkToFit="1"/>
    </xf>
    <xf numFmtId="165" fontId="23" fillId="14" borderId="16">
      <alignment horizontal="left" vertical="top" shrinkToFit="1"/>
    </xf>
    <xf numFmtId="0" fontId="24" fillId="14" borderId="17">
      <alignment horizontal="left" vertical="top" shrinkToFit="1"/>
    </xf>
    <xf numFmtId="0" fontId="24" fillId="14" borderId="18">
      <alignment horizontal="left" vertical="top" shrinkToFit="1"/>
    </xf>
    <xf numFmtId="0" fontId="23" fillId="14" borderId="18">
      <alignment vertical="top" shrinkToFit="1"/>
    </xf>
    <xf numFmtId="0" fontId="23" fillId="15" borderId="18">
      <alignment vertical="top" shrinkToFit="1"/>
      <protection locked="0"/>
    </xf>
    <xf numFmtId="0" fontId="24" fillId="15" borderId="18">
      <alignment vertical="top" shrinkToFit="1"/>
      <protection locked="0"/>
    </xf>
    <xf numFmtId="0" fontId="25" fillId="15" borderId="18">
      <alignment vertical="top" shrinkToFit="1"/>
      <protection locked="0"/>
    </xf>
    <xf numFmtId="167" fontId="4" fillId="12" borderId="0" applyNumberFormat="0" applyFont="0" applyFill="0" applyBorder="0" applyAlignment="0" applyProtection="0">
      <alignment horizontal="right" vertical="top"/>
    </xf>
    <xf numFmtId="0" fontId="2" fillId="15" borderId="12" applyNumberFormat="0" applyFont="0" applyFill="0" applyBorder="0" applyAlignment="0" applyProtection="0">
      <alignment horizontal="center" vertical="top"/>
    </xf>
    <xf numFmtId="167" fontId="2" fillId="12" borderId="14" applyNumberFormat="0" applyFont="0" applyFill="0" applyBorder="0" applyAlignment="0" applyProtection="0">
      <alignment horizontal="right" vertical="top"/>
    </xf>
    <xf numFmtId="167" fontId="3" fillId="12" borderId="15" applyNumberFormat="0" applyFont="0" applyFill="0" applyBorder="0" applyAlignment="0" applyProtection="0">
      <alignment horizontal="right" vertical="top"/>
    </xf>
    <xf numFmtId="167" fontId="4" fillId="2" borderId="15" applyNumberFormat="0" applyFont="0" applyFill="0" applyBorder="0" applyAlignment="0" applyProtection="0">
      <alignment horizontal="right" vertical="top"/>
    </xf>
    <xf numFmtId="0" fontId="2" fillId="12" borderId="12" applyNumberFormat="0" applyFont="0" applyFill="0" applyBorder="0" applyAlignment="0" applyProtection="0">
      <alignment vertical="top"/>
    </xf>
    <xf numFmtId="8" fontId="2" fillId="12" borderId="19" applyNumberFormat="0" applyFont="0" applyFill="0" applyBorder="0" applyAlignment="0" applyProtection="0">
      <alignment horizontal="right" vertical="top"/>
    </xf>
    <xf numFmtId="8" fontId="2" fillId="12" borderId="8" applyNumberFormat="0" applyFont="0" applyFill="0" applyBorder="0" applyAlignment="0" applyProtection="0">
      <alignment horizontal="right" vertical="top"/>
    </xf>
    <xf numFmtId="8" fontId="3" fillId="12" borderId="0" applyNumberFormat="0" applyFont="0" applyFill="0" applyBorder="0" applyAlignment="0" applyProtection="0">
      <alignment horizontal="right" vertical="top"/>
    </xf>
    <xf numFmtId="8" fontId="3" fillId="12" borderId="9" applyNumberFormat="0" applyFont="0" applyFill="0" applyBorder="0" applyAlignment="0" applyProtection="0">
      <alignment horizontal="right" vertical="top"/>
    </xf>
    <xf numFmtId="8" fontId="4" fillId="2" borderId="0" applyNumberFormat="0" applyFont="0" applyFill="0" applyBorder="0" applyAlignment="0" applyProtection="0">
      <alignment horizontal="right" vertical="top"/>
    </xf>
    <xf numFmtId="8" fontId="2" fillId="12" borderId="9" applyNumberFormat="0" applyFont="0" applyFill="0" applyBorder="0" applyAlignment="0" applyProtection="0">
      <alignment horizontal="right" vertical="top"/>
    </xf>
    <xf numFmtId="8" fontId="2" fillId="12" borderId="0" applyNumberFormat="0" applyFont="0" applyFill="0" applyBorder="0" applyAlignment="0" applyProtection="0">
      <alignment horizontal="right" vertical="top"/>
    </xf>
    <xf numFmtId="8" fontId="4" fillId="12" borderId="0" applyNumberFormat="0" applyFont="0" applyFill="0" applyBorder="0" applyAlignment="0" applyProtection="0">
      <alignment horizontal="right" vertical="top"/>
    </xf>
    <xf numFmtId="168" fontId="2" fillId="2" borderId="0" applyNumberFormat="0" applyFont="0" applyFill="0" applyBorder="0" applyAlignment="0" applyProtection="0">
      <alignment horizontal="right" vertical="top"/>
    </xf>
    <xf numFmtId="168" fontId="3" fillId="2" borderId="0" applyNumberFormat="0" applyFont="0" applyFill="0" applyBorder="0" applyAlignment="0" applyProtection="0">
      <alignment horizontal="right" vertical="top"/>
    </xf>
    <xf numFmtId="168" fontId="2" fillId="2" borderId="20" applyNumberFormat="0" applyFont="0" applyFill="0" applyBorder="0" applyAlignment="0" applyProtection="0">
      <alignment horizontal="right" vertical="top"/>
    </xf>
    <xf numFmtId="168" fontId="2" fillId="12" borderId="10" applyNumberFormat="0" applyFont="0" applyFill="0" applyBorder="0" applyAlignment="0" applyProtection="0">
      <alignment horizontal="right" vertical="top"/>
    </xf>
    <xf numFmtId="0" fontId="2" fillId="12" borderId="19" applyNumberFormat="0" applyFont="0" applyFill="0" applyBorder="0" applyAlignment="0" applyProtection="0">
      <alignment horizontal="left" vertical="top"/>
    </xf>
    <xf numFmtId="0" fontId="2" fillId="12" borderId="8" applyNumberFormat="0" applyFont="0" applyFill="0" applyBorder="0" applyAlignment="0" applyProtection="0">
      <alignment horizontal="left" vertical="top"/>
    </xf>
    <xf numFmtId="0" fontId="3" fillId="2" borderId="0" applyNumberFormat="0" applyFont="0" applyFill="0" applyBorder="0" applyAlignment="0" applyProtection="0">
      <alignment horizontal="left" vertical="top"/>
    </xf>
    <xf numFmtId="0" fontId="3" fillId="12" borderId="0" applyNumberFormat="0" applyFont="0" applyFill="0" applyBorder="0" applyAlignment="0" applyProtection="0">
      <alignment horizontal="left" vertical="top"/>
    </xf>
    <xf numFmtId="0" fontId="3" fillId="12" borderId="9" applyNumberFormat="0" applyFont="0" applyFill="0" applyBorder="0" applyAlignment="0" applyProtection="0">
      <alignment horizontal="left" vertical="top"/>
    </xf>
    <xf numFmtId="0" fontId="2" fillId="12" borderId="0" applyNumberFormat="0" applyFont="0" applyFill="0" applyBorder="0" applyAlignment="0" applyProtection="0">
      <alignment horizontal="left" vertical="top"/>
    </xf>
    <xf numFmtId="0" fontId="2" fillId="12" borderId="9" applyNumberFormat="0" applyFont="0" applyFill="0" applyBorder="0" applyAlignment="0" applyProtection="0">
      <alignment horizontal="left" vertical="top"/>
    </xf>
    <xf numFmtId="4" fontId="2" fillId="12" borderId="19" applyNumberFormat="0" applyFont="0" applyFill="0" applyBorder="0" applyAlignment="0" applyProtection="0">
      <alignment horizontal="right" vertical="top"/>
    </xf>
    <xf numFmtId="4" fontId="2" fillId="12" borderId="14" applyNumberFormat="0" applyFont="0" applyFill="0" applyBorder="0" applyAlignment="0" applyProtection="0">
      <alignment horizontal="right" vertical="top"/>
    </xf>
    <xf numFmtId="4" fontId="3" fillId="2" borderId="0" applyNumberFormat="0" applyFont="0" applyFill="0" applyBorder="0" applyAlignment="0" applyProtection="0">
      <alignment horizontal="right" vertical="top"/>
    </xf>
    <xf numFmtId="4" fontId="3" fillId="2" borderId="15" applyNumberFormat="0" applyFont="0" applyFill="0" applyBorder="0" applyAlignment="0" applyProtection="0">
      <alignment horizontal="right" vertical="top"/>
    </xf>
    <xf numFmtId="169" fontId="4" fillId="12" borderId="0" applyNumberFormat="0" applyFont="0" applyFill="0" applyBorder="0" applyAlignment="0" applyProtection="0">
      <alignment horizontal="right" vertical="top"/>
    </xf>
    <xf numFmtId="164" fontId="2" fillId="2" borderId="0" applyNumberFormat="0" applyFont="0" applyFill="0" applyBorder="0" applyAlignment="0" applyProtection="0">
      <alignment horizontal="right" vertical="top"/>
    </xf>
    <xf numFmtId="164" fontId="2" fillId="12" borderId="9" applyNumberFormat="0" applyFont="0" applyFill="0" applyBorder="0" applyAlignment="0" applyProtection="0">
      <alignment horizontal="right" vertical="top"/>
    </xf>
    <xf numFmtId="8" fontId="2" fillId="2" borderId="0" applyNumberFormat="0" applyFont="0" applyFill="0" applyBorder="0" applyAlignment="0" applyProtection="0">
      <alignment horizontal="right" vertical="top"/>
    </xf>
    <xf numFmtId="169" fontId="2" fillId="2" borderId="0" applyNumberFormat="0" applyFont="0" applyFill="0" applyBorder="0" applyAlignment="0" applyProtection="0">
      <alignment horizontal="right" vertical="top"/>
    </xf>
    <xf numFmtId="4" fontId="3" fillId="12" borderId="0" applyNumberFormat="0" applyFont="0" applyFill="0" applyBorder="0" applyAlignment="0" applyProtection="0">
      <alignment horizontal="right" vertical="top"/>
    </xf>
    <xf numFmtId="4" fontId="3" fillId="12" borderId="15" applyNumberFormat="0" applyFont="0" applyFill="0" applyBorder="0" applyAlignment="0" applyProtection="0">
      <alignment horizontal="right" vertical="top"/>
    </xf>
    <xf numFmtId="4" fontId="4" fillId="2" borderId="0" applyNumberFormat="0" applyFont="0" applyFill="0" applyBorder="0" applyAlignment="0" applyProtection="0">
      <alignment horizontal="right" vertical="top"/>
    </xf>
    <xf numFmtId="4" fontId="4" fillId="2" borderId="15" applyNumberFormat="0" applyFont="0" applyFill="0" applyBorder="0" applyAlignment="0" applyProtection="0">
      <alignment horizontal="right" vertical="top"/>
    </xf>
    <xf numFmtId="168" fontId="2" fillId="12" borderId="11" applyProtection="0">
      <alignment horizontal="right" vertical="top"/>
    </xf>
    <xf numFmtId="168" fontId="2" fillId="12" borderId="7" applyNumberFormat="0" applyFont="0" applyFill="0" applyBorder="0" applyAlignment="0" applyProtection="0">
      <alignment horizontal="right" vertical="top"/>
    </xf>
    <xf numFmtId="168" fontId="2" fillId="2" borderId="11" applyNumberFormat="0" applyFont="0" applyFill="0" applyBorder="0" applyAlignment="0" applyProtection="0">
      <alignment horizontal="right" vertical="top"/>
    </xf>
    <xf numFmtId="168" fontId="2" fillId="12" borderId="19" applyNumberFormat="0" applyFont="0" applyFill="0" applyBorder="0" applyAlignment="0" applyProtection="0">
      <alignment horizontal="right" vertical="top"/>
    </xf>
    <xf numFmtId="168" fontId="2" fillId="12" borderId="8" applyNumberFormat="0" applyFont="0" applyFill="0" applyBorder="0" applyAlignment="0" applyProtection="0">
      <alignment horizontal="right" vertical="top"/>
    </xf>
    <xf numFmtId="4" fontId="2" fillId="12" borderId="0" applyNumberFormat="0" applyFont="0" applyFill="0" applyBorder="0" applyAlignment="0" applyProtection="0">
      <alignment horizontal="right" vertical="top"/>
    </xf>
    <xf numFmtId="4" fontId="2" fillId="12" borderId="9" applyNumberFormat="0" applyFont="0" applyFill="0" applyBorder="0" applyAlignment="0" applyProtection="0">
      <alignment horizontal="right" vertical="top"/>
    </xf>
    <xf numFmtId="168" fontId="2" fillId="12" borderId="20" applyNumberFormat="0" applyFont="0" applyFill="0" applyBorder="0" applyAlignment="0" applyProtection="0">
      <alignment horizontal="right" vertical="top"/>
    </xf>
    <xf numFmtId="3" fontId="2" fillId="12" borderId="19" applyNumberFormat="0" applyFont="0" applyFill="0" applyBorder="0" applyAlignment="0" applyProtection="0">
      <alignment horizontal="right" vertical="top"/>
    </xf>
    <xf numFmtId="3" fontId="2" fillId="12" borderId="8" applyNumberFormat="0" applyFont="0" applyFill="0" applyBorder="0" applyAlignment="0" applyProtection="0">
      <alignment horizontal="right" vertical="top"/>
    </xf>
    <xf numFmtId="3" fontId="2" fillId="2" borderId="19" applyNumberFormat="0" applyFont="0" applyFill="0" applyBorder="0" applyAlignment="0" applyProtection="0">
      <alignment horizontal="right" vertical="top"/>
    </xf>
    <xf numFmtId="3" fontId="4" fillId="12" borderId="0" applyNumberFormat="0" applyFont="0" applyFill="0" applyBorder="0" applyAlignment="0" applyProtection="0">
      <alignment horizontal="right" vertical="top"/>
    </xf>
    <xf numFmtId="167" fontId="2" fillId="2" borderId="0" applyNumberFormat="0" applyFont="0" applyFill="0" applyBorder="0" applyAlignment="0" applyProtection="0">
      <alignment horizontal="right" vertical="top"/>
    </xf>
    <xf numFmtId="6" fontId="2" fillId="12" borderId="0" applyNumberFormat="0" applyFont="0" applyFill="0" applyBorder="0" applyAlignment="0" applyProtection="0">
      <alignment horizontal="right" vertical="top"/>
    </xf>
    <xf numFmtId="6" fontId="2" fillId="12" borderId="9" applyNumberFormat="0" applyFont="0" applyFill="0" applyBorder="0" applyAlignment="0" applyProtection="0">
      <alignment horizontal="right" vertical="top"/>
    </xf>
    <xf numFmtId="6" fontId="3" fillId="2" borderId="0" applyNumberFormat="0" applyFont="0" applyFill="0" applyBorder="0" applyAlignment="0" applyProtection="0">
      <alignment horizontal="right" vertical="top"/>
    </xf>
    <xf numFmtId="6" fontId="3" fillId="12" borderId="9" applyNumberFormat="0" applyFont="0" applyFill="0" applyBorder="0" applyAlignment="0" applyProtection="0">
      <alignment horizontal="right" vertical="top"/>
    </xf>
    <xf numFmtId="0" fontId="2" fillId="2" borderId="8" applyProtection="0">
      <alignment horizontal="left" vertical="top"/>
    </xf>
    <xf numFmtId="3" fontId="3" fillId="2" borderId="0" applyNumberFormat="0" applyFont="0" applyFill="0" applyBorder="0" applyAlignment="0" applyProtection="0">
      <alignment horizontal="right" vertical="top"/>
    </xf>
    <xf numFmtId="3" fontId="2" fillId="12" borderId="20" applyNumberFormat="0" applyFont="0" applyFill="0" applyBorder="0" applyAlignment="0" applyProtection="0">
      <alignment horizontal="right" vertical="top"/>
    </xf>
    <xf numFmtId="3" fontId="2" fillId="12" borderId="10" applyNumberFormat="0" applyFont="0" applyFill="0" applyBorder="0" applyAlignment="0" applyProtection="0">
      <alignment horizontal="right" vertical="top"/>
    </xf>
    <xf numFmtId="167" fontId="3" fillId="2" borderId="0" applyNumberFormat="0" applyFont="0" applyFill="0" applyBorder="0" applyAlignment="0" applyProtection="0">
      <alignment horizontal="right" vertical="top"/>
    </xf>
    <xf numFmtId="6" fontId="2" fillId="2" borderId="0" applyNumberFormat="0" applyFont="0" applyFill="0" applyBorder="0" applyAlignment="0" applyProtection="0">
      <alignment horizontal="right" vertical="top"/>
    </xf>
    <xf numFmtId="6" fontId="2" fillId="2" borderId="20" applyNumberFormat="0" applyFont="0" applyFill="0" applyBorder="0" applyAlignment="0" applyProtection="0">
      <alignment horizontal="right" vertical="top"/>
    </xf>
    <xf numFmtId="6" fontId="2" fillId="12" borderId="10" applyNumberFormat="0" applyFont="0" applyFill="0" applyBorder="0" applyAlignment="0" applyProtection="0">
      <alignment horizontal="right" vertical="top"/>
    </xf>
    <xf numFmtId="6" fontId="2" fillId="2" borderId="11" applyNumberFormat="0" applyFont="0" applyFill="0" applyBorder="0" applyAlignment="0" applyProtection="0">
      <alignment horizontal="right" vertical="top"/>
    </xf>
    <xf numFmtId="6" fontId="2" fillId="12" borderId="7" applyNumberFormat="0" applyFont="0" applyFill="0" applyBorder="0" applyAlignment="0" applyProtection="0">
      <alignment horizontal="right" vertical="top"/>
    </xf>
    <xf numFmtId="168" fontId="2" fillId="2" borderId="19" applyProtection="0">
      <alignment horizontal="right" vertical="top"/>
    </xf>
    <xf numFmtId="6" fontId="2" fillId="12" borderId="19" applyNumberFormat="0" applyFont="0" applyFill="0" applyBorder="0" applyAlignment="0" applyProtection="0">
      <alignment horizontal="right" vertical="top"/>
    </xf>
    <xf numFmtId="6" fontId="2" fillId="12" borderId="8" applyNumberFormat="0" applyFont="0" applyFill="0" applyBorder="0" applyAlignment="0" applyProtection="0">
      <alignment horizontal="right" vertical="top"/>
    </xf>
    <xf numFmtId="6" fontId="4" fillId="12" borderId="0" applyNumberFormat="0" applyFont="0" applyFill="0" applyBorder="0" applyAlignment="0" applyProtection="0">
      <alignment horizontal="right" vertical="top"/>
    </xf>
    <xf numFmtId="6" fontId="2" fillId="12" borderId="11" applyNumberFormat="0" applyFont="0" applyFill="0" applyBorder="0" applyAlignment="0" applyProtection="0">
      <alignment horizontal="right" vertical="top"/>
    </xf>
    <xf numFmtId="6" fontId="3" fillId="12" borderId="0" applyNumberFormat="0" applyFont="0" applyFill="0" applyBorder="0" applyAlignment="0" applyProtection="0">
      <alignment horizontal="right" vertical="top"/>
    </xf>
    <xf numFmtId="6" fontId="2" fillId="12" borderId="20" applyNumberFormat="0" applyFont="0" applyFill="0" applyBorder="0" applyAlignment="0" applyProtection="0">
      <alignment horizontal="right" vertical="top"/>
    </xf>
    <xf numFmtId="6" fontId="2" fillId="5" borderId="20" applyNumberFormat="0" applyFont="0" applyFill="0" applyBorder="0" applyAlignment="0" applyProtection="0">
      <alignment horizontal="right" vertical="top"/>
    </xf>
    <xf numFmtId="6" fontId="4" fillId="5" borderId="0" applyNumberFormat="0" applyFont="0" applyFill="0" applyBorder="0" applyAlignment="0" applyProtection="0">
      <alignment horizontal="right" vertical="top"/>
    </xf>
    <xf numFmtId="0" fontId="4" fillId="14" borderId="0" applyNumberFormat="0" applyFont="0" applyFill="0" applyBorder="0" applyAlignment="0" applyProtection="0">
      <alignment vertical="top"/>
    </xf>
    <xf numFmtId="4" fontId="2" fillId="12" borderId="8" applyNumberFormat="0" applyFont="0" applyFill="0" applyBorder="0" applyAlignment="0" applyProtection="0">
      <alignment horizontal="right" vertical="top"/>
    </xf>
    <xf numFmtId="4" fontId="2" fillId="12" borderId="20" applyNumberFormat="0" applyFont="0" applyFill="0" applyBorder="0" applyAlignment="0" applyProtection="0">
      <alignment horizontal="right" vertical="top"/>
    </xf>
    <xf numFmtId="4" fontId="2" fillId="12" borderId="10" applyNumberFormat="0" applyFont="0" applyFill="0" applyBorder="0" applyAlignment="0" applyProtection="0">
      <alignment horizontal="right" vertical="top"/>
    </xf>
    <xf numFmtId="168" fontId="4" fillId="12" borderId="0" applyNumberFormat="0" applyFont="0" applyFill="0" applyBorder="0" applyAlignment="0" applyProtection="0">
      <alignment horizontal="right" vertical="top"/>
    </xf>
    <xf numFmtId="166" fontId="4" fillId="12" borderId="0" applyNumberFormat="0" applyFont="0" applyFill="0" applyBorder="0" applyAlignment="0" applyProtection="0">
      <alignment horizontal="right" vertical="top"/>
    </xf>
    <xf numFmtId="166" fontId="2" fillId="12" borderId="20" applyNumberFormat="0" applyFont="0" applyFill="0" applyBorder="0" applyAlignment="0" applyProtection="0">
      <alignment horizontal="right" vertical="top"/>
    </xf>
    <xf numFmtId="166" fontId="2" fillId="12" borderId="10" applyNumberFormat="0" applyFont="0" applyFill="0" applyBorder="0" applyAlignment="0" applyProtection="0">
      <alignment horizontal="right" vertical="top"/>
    </xf>
    <xf numFmtId="169" fontId="4" fillId="5" borderId="0" applyNumberFormat="0" applyFont="0" applyFill="0" applyBorder="0" applyAlignment="0" applyProtection="0">
      <alignment horizontal="right" vertical="top"/>
    </xf>
    <xf numFmtId="168" fontId="4" fillId="5" borderId="0" applyNumberFormat="0" applyFont="0" applyFill="0" applyBorder="0" applyAlignment="0" applyProtection="0">
      <alignment horizontal="right" vertical="top"/>
    </xf>
    <xf numFmtId="167" fontId="4" fillId="5" borderId="0" applyNumberFormat="0" applyFont="0" applyFill="0" applyBorder="0" applyAlignment="0" applyProtection="0">
      <alignment horizontal="right" vertical="top"/>
    </xf>
    <xf numFmtId="168" fontId="2" fillId="5" borderId="20" applyNumberFormat="0" applyFont="0" applyFill="0" applyBorder="0" applyAlignment="0" applyProtection="0">
      <alignment horizontal="right" vertical="top"/>
    </xf>
    <xf numFmtId="3" fontId="4" fillId="5" borderId="0" applyNumberFormat="0" applyFont="0" applyFill="0" applyBorder="0" applyAlignment="0" applyProtection="0">
      <alignment horizontal="right" vertical="top"/>
    </xf>
    <xf numFmtId="166" fontId="2" fillId="12" borderId="19" applyNumberFormat="0" applyFont="0" applyFill="0" applyBorder="0" applyAlignment="0" applyProtection="0">
      <alignment horizontal="right" vertical="top"/>
    </xf>
    <xf numFmtId="166" fontId="2" fillId="12" borderId="8" applyNumberFormat="0" applyFont="0" applyFill="0" applyBorder="0" applyAlignment="0" applyProtection="0">
      <alignment horizontal="right" vertical="top"/>
    </xf>
    <xf numFmtId="166" fontId="4" fillId="5" borderId="0" applyNumberFormat="0" applyFont="0" applyFill="0" applyBorder="0" applyAlignment="0" applyProtection="0">
      <alignment horizontal="right" vertical="top"/>
    </xf>
    <xf numFmtId="0" fontId="3" fillId="15" borderId="10" applyNumberFormat="0" applyFont="0" applyFill="0" applyBorder="0" applyAlignment="0" applyProtection="0">
      <alignment vertical="top"/>
    </xf>
    <xf numFmtId="6" fontId="3" fillId="12" borderId="20" applyNumberFormat="0" applyFont="0" applyFill="0" applyBorder="0" applyAlignment="0" applyProtection="0">
      <alignment horizontal="right" vertical="top"/>
    </xf>
    <xf numFmtId="6" fontId="3" fillId="12" borderId="10" applyNumberFormat="0" applyFont="0" applyFill="0" applyBorder="0" applyAlignment="0" applyProtection="0">
      <alignment horizontal="right" vertical="top"/>
    </xf>
    <xf numFmtId="170" fontId="2" fillId="12" borderId="0" applyNumberFormat="0" applyFont="0" applyFill="0" applyBorder="0" applyAlignment="0" applyProtection="0">
      <alignment horizontal="right" vertical="top"/>
    </xf>
    <xf numFmtId="170" fontId="2" fillId="12" borderId="9" applyNumberFormat="0" applyFont="0" applyFill="0" applyBorder="0" applyAlignment="0" applyProtection="0">
      <alignment horizontal="right" vertical="top"/>
    </xf>
    <xf numFmtId="170" fontId="3" fillId="12" borderId="0" applyNumberFormat="0" applyFont="0" applyFill="0" applyBorder="0" applyAlignment="0" applyProtection="0">
      <alignment horizontal="right" vertical="top"/>
    </xf>
    <xf numFmtId="170" fontId="3" fillId="12" borderId="9" applyNumberFormat="0" applyFont="0" applyFill="0" applyBorder="0" applyAlignment="0" applyProtection="0">
      <alignment horizontal="right" vertical="top"/>
    </xf>
    <xf numFmtId="170" fontId="2" fillId="12" borderId="20" applyNumberFormat="0" applyFont="0" applyFill="0" applyBorder="0" applyAlignment="0" applyProtection="0">
      <alignment horizontal="right" vertical="top"/>
    </xf>
    <xf numFmtId="170" fontId="2" fillId="12" borderId="10" applyNumberFormat="0" applyFont="0" applyFill="0" applyBorder="0" applyAlignment="0" applyProtection="0">
      <alignment horizontal="right" vertical="top"/>
    </xf>
    <xf numFmtId="0" fontId="3" fillId="5" borderId="0" applyNumberFormat="0" applyFont="0" applyFill="0" applyBorder="0" applyAlignment="0" applyProtection="0">
      <alignment horizontal="left" vertical="top"/>
    </xf>
    <xf numFmtId="4" fontId="3" fillId="5" borderId="0" applyNumberFormat="0" applyFont="0" applyFill="0" applyBorder="0" applyAlignment="0" applyProtection="0">
      <alignment horizontal="right" vertical="top"/>
    </xf>
    <xf numFmtId="4" fontId="3" fillId="5" borderId="15" applyNumberFormat="0" applyFont="0" applyFill="0" applyBorder="0" applyAlignment="0" applyProtection="0">
      <alignment horizontal="right" vertical="top"/>
    </xf>
    <xf numFmtId="4" fontId="3" fillId="5" borderId="20" applyNumberFormat="0" applyFont="0" applyFill="0" applyBorder="0" applyAlignment="0" applyProtection="0">
      <alignment horizontal="right" vertical="top"/>
    </xf>
    <xf numFmtId="4" fontId="3" fillId="5" borderId="16" applyProtection="0">
      <alignment horizontal="right" vertical="top"/>
    </xf>
    <xf numFmtId="164" fontId="2" fillId="5" borderId="0" applyNumberFormat="0" applyFont="0" applyFill="0" applyBorder="0" applyAlignment="0" applyProtection="0">
      <alignment horizontal="right" vertical="top"/>
    </xf>
    <xf numFmtId="8" fontId="2" fillId="5" borderId="0" applyNumberFormat="0" applyFont="0" applyFill="0" applyBorder="0" applyAlignment="0" applyProtection="0">
      <alignment horizontal="right" vertical="top"/>
    </xf>
    <xf numFmtId="169" fontId="2" fillId="5" borderId="0" applyNumberFormat="0" applyFont="0" applyFill="0" applyBorder="0" applyAlignment="0" applyProtection="0">
      <alignment horizontal="right" vertical="top"/>
    </xf>
    <xf numFmtId="169" fontId="2" fillId="5" borderId="20" applyNumberFormat="0" applyFont="0" applyFill="0" applyBorder="0" applyAlignment="0" applyProtection="0">
      <alignment horizontal="right" vertical="top"/>
    </xf>
    <xf numFmtId="4" fontId="4" fillId="5" borderId="0" applyNumberFormat="0" applyFont="0" applyFill="0" applyBorder="0" applyAlignment="0" applyProtection="0">
      <alignment horizontal="right" vertical="top"/>
    </xf>
    <xf numFmtId="4" fontId="4" fillId="5" borderId="15" applyNumberFormat="0" applyFont="0" applyFill="0" applyBorder="0" applyAlignment="0" applyProtection="0">
      <alignment horizontal="right" vertical="top"/>
    </xf>
    <xf numFmtId="4" fontId="3" fillId="12" borderId="9" applyNumberFormat="0" applyFont="0" applyFill="0" applyBorder="0" applyAlignment="0" applyProtection="0">
      <alignment horizontal="right" vertical="top"/>
    </xf>
    <xf numFmtId="4" fontId="4" fillId="12" borderId="0" applyNumberFormat="0" applyFont="0" applyFill="0" applyBorder="0" applyAlignment="0" applyProtection="0">
      <alignment horizontal="right" vertical="top"/>
    </xf>
    <xf numFmtId="8" fontId="4" fillId="5" borderId="0" applyNumberFormat="0" applyFont="0" applyFill="0" applyBorder="0" applyAlignment="0" applyProtection="0">
      <alignment horizontal="right" vertical="top"/>
    </xf>
    <xf numFmtId="168" fontId="2" fillId="5" borderId="0" applyNumberFormat="0" applyFont="0" applyFill="0" applyBorder="0" applyAlignment="0" applyProtection="0">
      <alignment horizontal="right" vertical="top"/>
    </xf>
    <xf numFmtId="168" fontId="3" fillId="5" borderId="0" applyNumberFormat="0" applyFont="0" applyFill="0" applyBorder="0" applyAlignment="0" applyProtection="0">
      <alignment horizontal="right" vertical="top"/>
    </xf>
    <xf numFmtId="167" fontId="4" fillId="5" borderId="15" applyNumberFormat="0" applyFont="0" applyFill="0" applyBorder="0" applyAlignment="0" applyProtection="0">
      <alignment horizontal="right" vertical="top"/>
    </xf>
    <xf numFmtId="167" fontId="3" fillId="12" borderId="20" applyNumberFormat="0" applyFont="0" applyFill="0" applyBorder="0" applyAlignment="0" applyProtection="0">
      <alignment horizontal="right" vertical="top"/>
    </xf>
    <xf numFmtId="167" fontId="3" fillId="12" borderId="10" applyProtection="0">
      <alignment horizontal="right" vertical="top"/>
    </xf>
    <xf numFmtId="6" fontId="4" fillId="12" borderId="19" applyNumberFormat="0" applyFont="0" applyFill="0" applyBorder="0" applyAlignment="0" applyProtection="0">
      <alignment horizontal="right" vertical="top"/>
    </xf>
    <xf numFmtId="168" fontId="4" fillId="12" borderId="20" applyNumberFormat="0" applyFont="0" applyFill="0" applyBorder="0" applyAlignment="0" applyProtection="0">
      <alignment horizontal="right" vertical="top"/>
    </xf>
    <xf numFmtId="6" fontId="4" fillId="12" borderId="20" applyNumberFormat="0" applyFont="0" applyFill="0" applyBorder="0" applyAlignment="0" applyProtection="0">
      <alignment horizontal="right" vertical="top"/>
    </xf>
    <xf numFmtId="3" fontId="2" fillId="5" borderId="0" applyNumberFormat="0" applyFont="0" applyFill="0" applyBorder="0" applyAlignment="0" applyProtection="0">
      <alignment horizontal="right" vertical="top"/>
    </xf>
    <xf numFmtId="167" fontId="2" fillId="5" borderId="0" applyNumberFormat="0" applyFont="0" applyFill="0" applyBorder="0" applyAlignment="0" applyProtection="0">
      <alignment horizontal="right" vertical="top"/>
    </xf>
    <xf numFmtId="0" fontId="2" fillId="5" borderId="8" applyProtection="0">
      <alignment horizontal="left" vertical="top"/>
    </xf>
    <xf numFmtId="6" fontId="3" fillId="5" borderId="0" applyNumberFormat="0" applyFont="0" applyFill="0" applyBorder="0" applyAlignment="0" applyProtection="0">
      <alignment horizontal="right" vertical="top"/>
    </xf>
    <xf numFmtId="3" fontId="3" fillId="5" borderId="0" applyNumberFormat="0" applyFont="0" applyFill="0" applyBorder="0" applyAlignment="0" applyProtection="0">
      <alignment horizontal="right" vertical="top"/>
    </xf>
    <xf numFmtId="6" fontId="2" fillId="5" borderId="19" applyNumberFormat="0" applyFont="0" applyFill="0" applyBorder="0" applyAlignment="0" applyProtection="0">
      <alignment horizontal="right" vertical="top"/>
    </xf>
    <xf numFmtId="6" fontId="2" fillId="5" borderId="0" applyNumberFormat="0" applyFont="0" applyFill="0" applyBorder="0" applyAlignment="0" applyProtection="0">
      <alignment horizontal="right" vertical="top"/>
    </xf>
    <xf numFmtId="6" fontId="4" fillId="12" borderId="11" applyNumberFormat="0" applyFont="0" applyFill="0" applyBorder="0" applyAlignment="0" applyProtection="0">
      <alignment horizontal="right" vertical="top"/>
    </xf>
    <xf numFmtId="168" fontId="4" fillId="5" borderId="20" applyProtection="0">
      <alignment horizontal="right" vertical="top"/>
    </xf>
    <xf numFmtId="168" fontId="4" fillId="12" borderId="19" applyNumberFormat="0" applyFont="0" applyFill="0" applyBorder="0" applyAlignment="0" applyProtection="0">
      <alignment horizontal="right" vertical="top"/>
    </xf>
    <xf numFmtId="4" fontId="2" fillId="12" borderId="11" applyNumberFormat="0" applyFont="0" applyFill="0" applyBorder="0" applyAlignment="0" applyProtection="0">
      <alignment horizontal="right" vertical="top"/>
    </xf>
    <xf numFmtId="4" fontId="2" fillId="12" borderId="7" applyNumberFormat="0" applyFont="0" applyFill="0" applyBorder="0" applyAlignment="0" applyProtection="0">
      <alignment horizontal="right" vertical="top"/>
    </xf>
    <xf numFmtId="0" fontId="2" fillId="16" borderId="13" applyNumberFormat="0" applyFont="0" applyFill="0" applyBorder="0" applyAlignment="0" applyProtection="0">
      <alignment vertical="top"/>
    </xf>
    <xf numFmtId="8" fontId="2" fillId="12" borderId="11" applyNumberFormat="0" applyFont="0" applyFill="0" applyBorder="0" applyAlignment="0" applyProtection="0">
      <alignment horizontal="right" vertical="top"/>
    </xf>
    <xf numFmtId="8" fontId="2" fillId="12" borderId="7" applyNumberFormat="0" applyFont="0" applyFill="0" applyBorder="0" applyAlignment="0" applyProtection="0">
      <alignment horizontal="right" vertical="top"/>
    </xf>
    <xf numFmtId="8" fontId="3" fillId="12" borderId="20" applyNumberFormat="0" applyFont="0" applyFill="0" applyBorder="0" applyAlignment="0" applyProtection="0">
      <alignment horizontal="right" vertical="top"/>
    </xf>
    <xf numFmtId="8" fontId="3" fillId="12" borderId="10" applyNumberFormat="0" applyFont="0" applyFill="0" applyBorder="0" applyAlignment="0" applyProtection="0">
      <alignment horizontal="right" vertical="top"/>
    </xf>
    <xf numFmtId="8" fontId="2" fillId="12" borderId="20" applyNumberFormat="0" applyFont="0" applyFill="0" applyBorder="0" applyAlignment="0" applyProtection="0">
      <alignment horizontal="right" vertical="top"/>
    </xf>
    <xf numFmtId="8" fontId="2" fillId="12" borderId="10" applyNumberFormat="0" applyFont="0" applyFill="0" applyBorder="0" applyAlignment="0" applyProtection="0">
      <alignment horizontal="right" vertical="top"/>
    </xf>
    <xf numFmtId="170" fontId="2" fillId="12" borderId="19" applyNumberFormat="0" applyFont="0" applyFill="0" applyBorder="0" applyAlignment="0" applyProtection="0">
      <alignment horizontal="right" vertical="top"/>
    </xf>
    <xf numFmtId="170" fontId="2" fillId="12" borderId="8" applyNumberFormat="0" applyFont="0" applyFill="0" applyBorder="0" applyAlignment="0" applyProtection="0">
      <alignment horizontal="right" vertical="top"/>
    </xf>
    <xf numFmtId="170" fontId="2" fillId="12" borderId="11" applyNumberFormat="0" applyFont="0" applyFill="0" applyBorder="0" applyAlignment="0" applyProtection="0">
      <alignment horizontal="right" vertical="top"/>
    </xf>
    <xf numFmtId="170" fontId="2" fillId="12" borderId="7" applyNumberFormat="0" applyFont="0" applyFill="0" applyBorder="0" applyAlignment="0" applyProtection="0">
      <alignment horizontal="right" vertical="top"/>
    </xf>
    <xf numFmtId="0" fontId="11" fillId="4" borderId="0" applyNumberFormat="0" applyBorder="0" applyAlignment="0" applyProtection="0"/>
    <xf numFmtId="0" fontId="1" fillId="0" borderId="21">
      <alignment vertical="center"/>
    </xf>
    <xf numFmtId="0" fontId="1" fillId="4" borderId="22" applyNumberFormat="0" applyFont="0" applyAlignment="0" applyProtection="0"/>
    <xf numFmtId="0" fontId="13" fillId="5" borderId="23" applyNumberFormat="0" applyAlignment="0" applyProtection="0"/>
    <xf numFmtId="0" fontId="5" fillId="0" borderId="0" applyNumberFormat="0" applyFill="0" applyBorder="0" applyAlignment="0" applyProtection="0"/>
    <xf numFmtId="0" fontId="19" fillId="0" borderId="24"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1" fillId="0" borderId="25">
      <alignment vertical="center"/>
    </xf>
  </cellStyleXfs>
  <cellXfs count="101">
    <xf numFmtId="0" fontId="0" fillId="0" borderId="0" xfId="0">
      <alignment vertical="center"/>
    </xf>
    <xf numFmtId="0" fontId="23" fillId="14" borderId="0" xfId="37">
      <alignment vertical="top" shrinkToFit="1"/>
    </xf>
    <xf numFmtId="0" fontId="24" fillId="14" borderId="7" xfId="38">
      <alignment vertical="top" shrinkToFit="1"/>
    </xf>
    <xf numFmtId="8" fontId="24" fillId="15" borderId="7" xfId="39">
      <alignment horizontal="right" vertical="top" shrinkToFit="1"/>
      <protection locked="0"/>
    </xf>
    <xf numFmtId="0" fontId="24" fillId="14" borderId="8" xfId="40">
      <alignment vertical="top" shrinkToFit="1"/>
    </xf>
    <xf numFmtId="8" fontId="24" fillId="14" borderId="8" xfId="41">
      <alignment horizontal="right" vertical="top" shrinkToFit="1"/>
    </xf>
    <xf numFmtId="164" fontId="24" fillId="14" borderId="8" xfId="46">
      <alignment horizontal="right" vertical="top" shrinkToFit="1"/>
    </xf>
    <xf numFmtId="0" fontId="25" fillId="14" borderId="9" xfId="42">
      <alignment vertical="top" shrinkToFit="1"/>
    </xf>
    <xf numFmtId="8" fontId="24" fillId="15" borderId="9" xfId="43">
      <alignment horizontal="right" vertical="top" shrinkToFit="1"/>
      <protection locked="0"/>
    </xf>
    <xf numFmtId="164" fontId="24" fillId="14" borderId="9" xfId="47">
      <alignment horizontal="right" vertical="top" shrinkToFit="1"/>
    </xf>
    <xf numFmtId="0" fontId="24" fillId="14" borderId="10" xfId="44">
      <alignment vertical="top" shrinkToFit="1"/>
    </xf>
    <xf numFmtId="8" fontId="24" fillId="14" borderId="10" xfId="45">
      <alignment horizontal="right" vertical="top" shrinkToFit="1"/>
    </xf>
    <xf numFmtId="164" fontId="24" fillId="14" borderId="10" xfId="48">
      <alignment horizontal="right" vertical="top" shrinkToFit="1"/>
    </xf>
    <xf numFmtId="4" fontId="24" fillId="14" borderId="8" xfId="49">
      <alignment horizontal="right" vertical="top" shrinkToFit="1"/>
    </xf>
    <xf numFmtId="4" fontId="24" fillId="15" borderId="9" xfId="50">
      <alignment horizontal="right" vertical="top" shrinkToFit="1"/>
      <protection locked="0"/>
    </xf>
    <xf numFmtId="4" fontId="24" fillId="14" borderId="10" xfId="51">
      <alignment horizontal="right" vertical="top" shrinkToFit="1"/>
    </xf>
    <xf numFmtId="165" fontId="24" fillId="14" borderId="7" xfId="52">
      <alignment horizontal="left" vertical="top" shrinkToFit="1"/>
    </xf>
    <xf numFmtId="4" fontId="24" fillId="14" borderId="9" xfId="55">
      <alignment horizontal="right" vertical="top" shrinkToFit="1"/>
    </xf>
    <xf numFmtId="8" fontId="24" fillId="14" borderId="9" xfId="56">
      <alignment horizontal="right" vertical="top" shrinkToFit="1"/>
    </xf>
    <xf numFmtId="0" fontId="25" fillId="14" borderId="10" xfId="53">
      <alignment vertical="top" shrinkToFit="1"/>
    </xf>
    <xf numFmtId="8" fontId="24" fillId="15" borderId="10" xfId="54">
      <alignment horizontal="right" vertical="top" shrinkToFit="1"/>
      <protection locked="0"/>
    </xf>
    <xf numFmtId="166" fontId="24" fillId="14" borderId="8" xfId="57">
      <alignment horizontal="right" vertical="top" shrinkToFit="1"/>
    </xf>
    <xf numFmtId="166" fontId="24" fillId="14" borderId="9" xfId="58">
      <alignment horizontal="right" vertical="top" shrinkToFit="1"/>
    </xf>
    <xf numFmtId="166" fontId="24" fillId="14" borderId="10" xfId="59">
      <alignment horizontal="right" vertical="top" shrinkToFit="1"/>
    </xf>
    <xf numFmtId="4" fontId="24" fillId="15" borderId="7" xfId="60">
      <alignment horizontal="right" vertical="top" shrinkToFit="1"/>
      <protection locked="0"/>
    </xf>
    <xf numFmtId="0" fontId="24" fillId="14" borderId="11" xfId="61">
      <alignment horizontal="left" vertical="top" shrinkToFit="1"/>
    </xf>
    <xf numFmtId="0" fontId="24" fillId="2" borderId="0" xfId="62">
      <alignment vertical="top" shrinkToFit="1"/>
    </xf>
    <xf numFmtId="0" fontId="26" fillId="2" borderId="0" xfId="63">
      <alignment vertical="top" shrinkToFit="1"/>
    </xf>
    <xf numFmtId="0" fontId="24" fillId="2" borderId="0" xfId="64">
      <alignment horizontal="right" vertical="top" shrinkToFit="1"/>
    </xf>
    <xf numFmtId="0" fontId="23" fillId="2" borderId="0" xfId="65">
      <alignment vertical="top" shrinkToFit="1"/>
    </xf>
    <xf numFmtId="0" fontId="24" fillId="14" borderId="11" xfId="66">
      <alignment vertical="top" shrinkToFit="1"/>
    </xf>
    <xf numFmtId="0" fontId="26" fillId="14" borderId="11" xfId="67">
      <alignment vertical="top" shrinkToFit="1"/>
    </xf>
    <xf numFmtId="0" fontId="24" fillId="14" borderId="11" xfId="68">
      <alignment horizontal="right" vertical="top" shrinkToFit="1"/>
    </xf>
    <xf numFmtId="0" fontId="23" fillId="14" borderId="11" xfId="69">
      <alignment vertical="top" shrinkToFit="1"/>
    </xf>
    <xf numFmtId="0" fontId="24" fillId="14" borderId="7" xfId="70">
      <alignment horizontal="center" vertical="top" shrinkToFit="1"/>
    </xf>
    <xf numFmtId="0" fontId="23" fillId="15" borderId="12" xfId="71">
      <alignment horizontal="left" vertical="top" shrinkToFit="1"/>
      <protection locked="0"/>
    </xf>
    <xf numFmtId="0" fontId="24" fillId="14" borderId="13" xfId="72">
      <alignment vertical="top" shrinkToFit="1"/>
    </xf>
    <xf numFmtId="165" fontId="23" fillId="14" borderId="14" xfId="73">
      <alignment horizontal="left" vertical="top" shrinkToFit="1"/>
    </xf>
    <xf numFmtId="0" fontId="24" fillId="14" borderId="9" xfId="74">
      <alignment vertical="top" shrinkToFit="1"/>
    </xf>
    <xf numFmtId="165" fontId="23" fillId="14" borderId="15" xfId="75">
      <alignment horizontal="left" vertical="top" shrinkToFit="1"/>
    </xf>
    <xf numFmtId="165" fontId="23" fillId="14" borderId="16" xfId="76">
      <alignment horizontal="left" vertical="top" shrinkToFit="1"/>
    </xf>
    <xf numFmtId="0" fontId="24" fillId="14" borderId="17" xfId="77">
      <alignment horizontal="left" vertical="top" shrinkToFit="1"/>
    </xf>
    <xf numFmtId="0" fontId="24" fillId="14" borderId="18" xfId="78">
      <alignment horizontal="left" vertical="top" shrinkToFit="1"/>
    </xf>
    <xf numFmtId="0" fontId="23" fillId="15" borderId="18" xfId="80">
      <alignment vertical="top" shrinkToFit="1"/>
      <protection locked="0"/>
    </xf>
    <xf numFmtId="0" fontId="23" fillId="14" borderId="18" xfId="79">
      <alignment vertical="top" shrinkToFit="1"/>
    </xf>
    <xf numFmtId="0" fontId="24" fillId="15" borderId="18" xfId="81">
      <alignment vertical="top" shrinkToFit="1"/>
      <protection locked="0"/>
    </xf>
    <xf numFmtId="0" fontId="25" fillId="15" borderId="18" xfId="82">
      <alignment vertical="top" shrinkToFit="1"/>
      <protection locked="0"/>
    </xf>
    <xf numFmtId="0" fontId="24" fillId="14" borderId="17" xfId="77" applyAlignment="1">
      <alignment horizontal="left" vertical="top" wrapText="1" shrinkToFit="1"/>
    </xf>
    <xf numFmtId="0" fontId="23" fillId="15" borderId="18" xfId="80" applyAlignment="1">
      <alignment vertical="top" wrapText="1" shrinkToFit="1"/>
      <protection locked="0"/>
    </xf>
    <xf numFmtId="0" fontId="0" fillId="0" borderId="0" xfId="0" applyAlignment="1">
      <alignment vertical="center" wrapText="1"/>
    </xf>
    <xf numFmtId="0" fontId="28" fillId="0" borderId="25" xfId="0" applyFont="1" applyBorder="1" applyAlignment="1">
      <alignment horizontal="left" vertical="center" wrapText="1" indent="4"/>
    </xf>
    <xf numFmtId="0" fontId="0" fillId="0" borderId="25" xfId="0" applyBorder="1">
      <alignment vertical="center"/>
    </xf>
    <xf numFmtId="0" fontId="29" fillId="0" borderId="25" xfId="0" applyFont="1" applyBorder="1" applyAlignment="1">
      <alignment horizontal="center" vertical="center" wrapText="1"/>
    </xf>
    <xf numFmtId="0" fontId="30" fillId="0" borderId="21" xfId="0" applyFont="1" applyBorder="1" applyAlignment="1">
      <alignment vertical="center" wrapText="1"/>
    </xf>
    <xf numFmtId="0" fontId="31" fillId="0" borderId="21" xfId="0" applyFont="1" applyBorder="1" applyAlignment="1">
      <alignment vertical="center" wrapText="1"/>
    </xf>
    <xf numFmtId="0" fontId="0" fillId="0" borderId="21" xfId="0" applyFont="1" applyBorder="1">
      <alignment vertical="center"/>
    </xf>
    <xf numFmtId="0" fontId="0" fillId="0" borderId="25" xfId="0" applyFont="1" applyBorder="1" applyAlignment="1">
      <alignment vertical="center" wrapText="1"/>
    </xf>
    <xf numFmtId="0" fontId="0" fillId="0" borderId="25" xfId="0" applyBorder="1" applyAlignment="1">
      <alignment vertical="center" wrapText="1"/>
    </xf>
    <xf numFmtId="0" fontId="34" fillId="0" borderId="21" xfId="234" applyBorder="1" applyAlignment="1" applyProtection="1">
      <alignment vertical="center" wrapText="1"/>
    </xf>
    <xf numFmtId="0" fontId="35" fillId="0" borderId="25" xfId="0" applyFont="1" applyBorder="1" applyAlignment="1">
      <alignment vertical="center" wrapText="1"/>
    </xf>
    <xf numFmtId="0" fontId="33" fillId="0" borderId="25" xfId="0" applyFont="1" applyBorder="1" applyAlignment="1">
      <alignment vertical="center" wrapText="1"/>
    </xf>
    <xf numFmtId="0" fontId="0" fillId="0" borderId="25" xfId="0" applyBorder="1" applyAlignment="1">
      <alignment horizontal="left" vertical="center" wrapText="1" indent="1"/>
    </xf>
    <xf numFmtId="0" fontId="0" fillId="0" borderId="25" xfId="0" applyBorder="1" applyAlignment="1">
      <alignment horizontal="left" vertical="center" wrapText="1" indent="2"/>
    </xf>
    <xf numFmtId="0" fontId="34" fillId="0" borderId="25" xfId="234" applyBorder="1" applyAlignment="1" applyProtection="1">
      <alignment horizontal="left" vertical="center" wrapText="1" indent="1"/>
    </xf>
    <xf numFmtId="0" fontId="1" fillId="0" borderId="21" xfId="235" applyFont="1" applyBorder="1" applyAlignment="1">
      <alignment horizontal="left" vertical="center" wrapText="1" indent="1"/>
    </xf>
    <xf numFmtId="0" fontId="0" fillId="0" borderId="0" xfId="0" applyBorder="1" applyAlignment="1">
      <alignment vertical="center" wrapText="1"/>
    </xf>
    <xf numFmtId="0" fontId="1" fillId="0" borderId="21" xfId="235" applyNumberFormat="1" applyFont="1" applyBorder="1" applyAlignment="1">
      <alignment vertical="center" wrapText="1"/>
    </xf>
    <xf numFmtId="0" fontId="1" fillId="0" borderId="21" xfId="235" applyFont="1" applyBorder="1" applyAlignment="1">
      <alignment vertical="center" wrapText="1"/>
    </xf>
    <xf numFmtId="0" fontId="1" fillId="0" borderId="21" xfId="235" applyFont="1" applyBorder="1" applyAlignment="1">
      <alignment vertical="top" wrapText="1"/>
    </xf>
    <xf numFmtId="0" fontId="0" fillId="0" borderId="25" xfId="0" applyNumberFormat="1" applyBorder="1" applyAlignment="1">
      <alignment horizontal="left" vertical="center" wrapText="1"/>
    </xf>
    <xf numFmtId="0" fontId="0" fillId="17" borderId="7" xfId="0" applyFill="1" applyBorder="1" applyAlignment="1">
      <alignment vertical="center" wrapText="1"/>
    </xf>
    <xf numFmtId="0" fontId="0" fillId="0" borderId="26" xfId="0" applyBorder="1" applyAlignment="1">
      <alignment vertical="center" wrapText="1"/>
    </xf>
    <xf numFmtId="0" fontId="28" fillId="0" borderId="25" xfId="0" applyFont="1" applyBorder="1" applyAlignment="1">
      <alignment vertical="center" wrapText="1"/>
    </xf>
    <xf numFmtId="0" fontId="38" fillId="0" borderId="25" xfId="0" applyFont="1" applyBorder="1" applyAlignment="1">
      <alignment wrapText="1"/>
    </xf>
    <xf numFmtId="0" fontId="0" fillId="0" borderId="27" xfId="0" applyBorder="1" applyAlignment="1">
      <alignment vertical="center" wrapText="1"/>
    </xf>
    <xf numFmtId="0" fontId="0" fillId="0" borderId="28" xfId="0" applyBorder="1" applyAlignment="1">
      <alignment vertical="center" wrapText="1"/>
    </xf>
    <xf numFmtId="0" fontId="0" fillId="0" borderId="25" xfId="0" applyBorder="1" applyAlignment="1">
      <alignment horizontal="left" vertical="center" wrapText="1"/>
    </xf>
    <xf numFmtId="0" fontId="0" fillId="0" borderId="26" xfId="0" applyBorder="1" applyAlignment="1">
      <alignment horizontal="center" vertical="center" wrapText="1"/>
    </xf>
    <xf numFmtId="0" fontId="0" fillId="17" borderId="7" xfId="0" applyFill="1" applyBorder="1" applyAlignment="1">
      <alignment horizontal="center" vertical="center" wrapText="1"/>
    </xf>
    <xf numFmtId="0" fontId="0" fillId="0" borderId="27" xfId="0" applyBorder="1">
      <alignment vertical="center"/>
    </xf>
    <xf numFmtId="0" fontId="28" fillId="0" borderId="25" xfId="0" applyFont="1" applyBorder="1" applyAlignment="1"/>
    <xf numFmtId="0" fontId="0" fillId="0" borderId="25" xfId="0" applyFont="1" applyBorder="1">
      <alignment vertical="center"/>
    </xf>
    <xf numFmtId="0" fontId="0" fillId="0" borderId="29" xfId="0" applyFont="1" applyBorder="1">
      <alignment vertical="center"/>
    </xf>
    <xf numFmtId="0" fontId="0" fillId="0" borderId="25" xfId="0" applyBorder="1" applyAlignment="1">
      <alignment horizontal="center" vertical="center" wrapText="1"/>
    </xf>
    <xf numFmtId="0" fontId="39" fillId="0" borderId="25" xfId="0" applyFont="1" applyBorder="1" applyAlignment="1">
      <alignment horizontal="left" vertical="center" wrapText="1" indent="1"/>
    </xf>
    <xf numFmtId="0" fontId="0" fillId="0" borderId="28" xfId="0" applyBorder="1" applyAlignment="1">
      <alignment horizontal="center" vertical="center" wrapText="1"/>
    </xf>
    <xf numFmtId="0" fontId="0" fillId="0" borderId="27" xfId="0" applyBorder="1" applyAlignment="1">
      <alignment horizontal="left" vertical="center" wrapText="1" indent="1"/>
    </xf>
    <xf numFmtId="0" fontId="0" fillId="0" borderId="27" xfId="0" applyBorder="1" applyAlignment="1">
      <alignment horizontal="left" vertical="center" wrapText="1" indent="2"/>
    </xf>
    <xf numFmtId="0" fontId="0" fillId="0" borderId="28" xfId="0" applyBorder="1" applyAlignment="1">
      <alignment horizontal="left" vertical="center" wrapText="1" indent="1"/>
    </xf>
    <xf numFmtId="0" fontId="0" fillId="0" borderId="25" xfId="0" applyNumberFormat="1" applyBorder="1" applyAlignment="1">
      <alignment wrapText="1"/>
    </xf>
    <xf numFmtId="0" fontId="33" fillId="0" borderId="25" xfId="0" applyFont="1" applyBorder="1" applyAlignment="1">
      <alignment vertical="top"/>
    </xf>
    <xf numFmtId="0" fontId="0" fillId="0" borderId="25" xfId="0" applyBorder="1" applyAlignment="1">
      <alignment vertical="top"/>
    </xf>
    <xf numFmtId="0" fontId="0" fillId="0" borderId="25" xfId="0" applyBorder="1" applyAlignment="1">
      <alignment horizontal="center"/>
    </xf>
    <xf numFmtId="0" fontId="0" fillId="0" borderId="25" xfId="0" applyBorder="1" applyAlignment="1">
      <alignment horizontal="left" indent="2"/>
    </xf>
    <xf numFmtId="0" fontId="0" fillId="0" borderId="25" xfId="0" applyBorder="1" applyAlignment="1">
      <alignment horizontal="left" indent="1"/>
    </xf>
    <xf numFmtId="0" fontId="0" fillId="0" borderId="25" xfId="0" applyBorder="1" applyAlignment="1">
      <alignment horizontal="left"/>
    </xf>
    <xf numFmtId="0" fontId="33" fillId="0" borderId="30" xfId="0" applyFont="1" applyBorder="1" applyAlignment="1">
      <alignment vertical="center" wrapText="1"/>
    </xf>
    <xf numFmtId="0" fontId="0" fillId="0" borderId="30" xfId="0" applyBorder="1" applyAlignment="1">
      <alignment vertical="center" wrapText="1"/>
    </xf>
    <xf numFmtId="0" fontId="0" fillId="0" borderId="30" xfId="0" applyBorder="1" applyAlignment="1">
      <alignment horizontal="center" vertical="center" wrapText="1"/>
    </xf>
    <xf numFmtId="0" fontId="23" fillId="14" borderId="0" xfId="37">
      <alignment vertical="top" shrinkToFit="1"/>
    </xf>
    <xf numFmtId="0" fontId="22" fillId="14" borderId="0" xfId="36">
      <alignment vertical="top" shrinkToFit="1"/>
    </xf>
  </cellXfs>
  <cellStyles count="23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234" builtinId="8"/>
    <cellStyle name="Input" xfId="34" builtinId="20" customBuiltin="1"/>
    <cellStyle name="Linked Cell" xfId="35" builtinId="24" customBuiltin="1"/>
    <cellStyle name="MSSStyle001" xfId="36"/>
    <cellStyle name="MSSStyle002" xfId="37"/>
    <cellStyle name="MSSStyle003" xfId="38"/>
    <cellStyle name="MSSStyle004" xfId="39"/>
    <cellStyle name="MSSStyle005" xfId="40"/>
    <cellStyle name="MSSStyle006" xfId="41"/>
    <cellStyle name="MSSStyle007" xfId="42"/>
    <cellStyle name="MSSStyle008" xfId="43"/>
    <cellStyle name="MSSStyle009" xfId="44"/>
    <cellStyle name="MSSStyle010" xfId="45"/>
    <cellStyle name="MSSStyle011" xfId="46"/>
    <cellStyle name="MSSStyle012" xfId="47"/>
    <cellStyle name="MSSStyle013" xfId="48"/>
    <cellStyle name="MSSStyle014" xfId="49"/>
    <cellStyle name="MSSStyle015" xfId="50"/>
    <cellStyle name="MSSStyle016" xfId="51"/>
    <cellStyle name="MSSStyle017" xfId="52"/>
    <cellStyle name="MSSStyle018" xfId="53"/>
    <cellStyle name="MSSStyle019" xfId="54"/>
    <cellStyle name="MSSStyle020" xfId="55"/>
    <cellStyle name="MSSStyle021" xfId="56"/>
    <cellStyle name="MSSStyle022" xfId="57"/>
    <cellStyle name="MSSStyle023" xfId="58"/>
    <cellStyle name="MSSStyle024" xfId="59"/>
    <cellStyle name="MSSStyle025" xfId="60"/>
    <cellStyle name="MSSStyle026" xfId="61"/>
    <cellStyle name="MSSStyle027" xfId="62"/>
    <cellStyle name="MSSStyle028" xfId="63"/>
    <cellStyle name="MSSStyle029" xfId="64"/>
    <cellStyle name="MSSStyle030" xfId="65"/>
    <cellStyle name="MSSStyle031" xfId="66"/>
    <cellStyle name="MSSStyle032" xfId="67"/>
    <cellStyle name="MSSStyle033" xfId="68"/>
    <cellStyle name="MSSStyle034" xfId="69"/>
    <cellStyle name="MSSStyle035" xfId="70"/>
    <cellStyle name="MSSStyle036" xfId="71"/>
    <cellStyle name="MSSStyle037" xfId="72"/>
    <cellStyle name="MSSStyle038" xfId="73"/>
    <cellStyle name="MSSStyle039" xfId="74"/>
    <cellStyle name="MSSStyle040" xfId="75"/>
    <cellStyle name="MSSStyle041" xfId="76"/>
    <cellStyle name="MSSStyle042" xfId="77"/>
    <cellStyle name="MSSStyle043" xfId="78"/>
    <cellStyle name="MSSStyle044" xfId="79"/>
    <cellStyle name="MSSStyle045" xfId="80"/>
    <cellStyle name="MSSStyle046" xfId="81"/>
    <cellStyle name="MSSStyle047" xfId="82"/>
    <cellStyle name="MSSStyle048" xfId="83"/>
    <cellStyle name="MSSStyle049" xfId="84"/>
    <cellStyle name="MSSStyle050" xfId="85"/>
    <cellStyle name="MSSStyle051" xfId="86"/>
    <cellStyle name="MSSStyle052" xfId="87"/>
    <cellStyle name="MSSStyle053" xfId="88"/>
    <cellStyle name="MSSStyle054" xfId="89"/>
    <cellStyle name="MSSStyle055" xfId="90"/>
    <cellStyle name="MSSStyle056" xfId="91"/>
    <cellStyle name="MSSStyle057" xfId="92"/>
    <cellStyle name="MSSStyle058" xfId="93"/>
    <cellStyle name="MSSStyle059" xfId="94"/>
    <cellStyle name="MSSStyle060" xfId="95"/>
    <cellStyle name="MSSStyle061" xfId="96"/>
    <cellStyle name="MSSStyle062" xfId="97"/>
    <cellStyle name="MSSStyle063" xfId="98"/>
    <cellStyle name="MSSStyle064" xfId="99"/>
    <cellStyle name="MSSStyle065" xfId="100"/>
    <cellStyle name="MSSStyle066" xfId="101"/>
    <cellStyle name="MSSStyle067" xfId="102"/>
    <cellStyle name="MSSStyle068" xfId="103"/>
    <cellStyle name="MSSStyle069" xfId="104"/>
    <cellStyle name="MSSStyle070" xfId="105"/>
    <cellStyle name="MSSStyle071" xfId="106"/>
    <cellStyle name="MSSStyle072" xfId="107"/>
    <cellStyle name="MSSStyle073" xfId="108"/>
    <cellStyle name="MSSStyle074" xfId="109"/>
    <cellStyle name="MSSStyle075" xfId="110"/>
    <cellStyle name="MSSStyle076" xfId="111"/>
    <cellStyle name="MSSStyle077" xfId="112"/>
    <cellStyle name="MSSStyle078" xfId="113"/>
    <cellStyle name="MSSStyle079" xfId="114"/>
    <cellStyle name="MSSStyle080" xfId="115"/>
    <cellStyle name="MSSStyle081" xfId="116"/>
    <cellStyle name="MSSStyle082" xfId="117"/>
    <cellStyle name="MSSStyle083" xfId="118"/>
    <cellStyle name="MSSStyle084" xfId="119"/>
    <cellStyle name="MSSStyle085" xfId="120"/>
    <cellStyle name="MSSStyle086" xfId="121"/>
    <cellStyle name="MSSStyle087" xfId="122"/>
    <cellStyle name="MSSStyle088" xfId="123"/>
    <cellStyle name="MSSStyle089" xfId="124"/>
    <cellStyle name="MSSStyle090" xfId="125"/>
    <cellStyle name="MSSStyle091" xfId="126"/>
    <cellStyle name="MSSStyle092" xfId="127"/>
    <cellStyle name="MSSStyle093" xfId="128"/>
    <cellStyle name="MSSStyle094" xfId="129"/>
    <cellStyle name="MSSStyle095" xfId="130"/>
    <cellStyle name="MSSStyle096" xfId="131"/>
    <cellStyle name="MSSStyle097" xfId="132"/>
    <cellStyle name="MSSStyle098" xfId="133"/>
    <cellStyle name="MSSStyle099" xfId="134"/>
    <cellStyle name="MSSStyle100" xfId="135"/>
    <cellStyle name="MSSStyle101" xfId="136"/>
    <cellStyle name="MSSStyle102" xfId="137"/>
    <cellStyle name="MSSStyle103" xfId="138"/>
    <cellStyle name="MSSStyle104" xfId="139"/>
    <cellStyle name="MSSStyle105" xfId="140"/>
    <cellStyle name="MSSStyle106" xfId="141"/>
    <cellStyle name="MSSStyle107" xfId="142"/>
    <cellStyle name="MSSStyle108" xfId="143"/>
    <cellStyle name="MSSStyle109" xfId="144"/>
    <cellStyle name="MSSStyle110" xfId="145"/>
    <cellStyle name="MSSStyle111" xfId="146"/>
    <cellStyle name="MSSStyle112" xfId="147"/>
    <cellStyle name="MSSStyle113" xfId="148"/>
    <cellStyle name="MSSStyle114" xfId="149"/>
    <cellStyle name="MSSStyle115" xfId="150"/>
    <cellStyle name="MSSStyle116" xfId="151"/>
    <cellStyle name="MSSStyle117" xfId="152"/>
    <cellStyle name="MSSStyle118" xfId="153"/>
    <cellStyle name="MSSStyle119" xfId="154"/>
    <cellStyle name="MSSStyle120" xfId="155"/>
    <cellStyle name="MSSStyle121" xfId="156"/>
    <cellStyle name="MSSStyle122" xfId="157"/>
    <cellStyle name="MSSStyle123" xfId="158"/>
    <cellStyle name="MSSStyle124" xfId="159"/>
    <cellStyle name="MSSStyle125" xfId="160"/>
    <cellStyle name="MSSStyle126" xfId="161"/>
    <cellStyle name="MSSStyle127" xfId="162"/>
    <cellStyle name="MSSStyle128" xfId="163"/>
    <cellStyle name="MSSStyle129" xfId="164"/>
    <cellStyle name="MSSStyle130" xfId="165"/>
    <cellStyle name="MSSStyle131" xfId="166"/>
    <cellStyle name="MSSStyle132" xfId="167"/>
    <cellStyle name="MSSStyle133" xfId="168"/>
    <cellStyle name="MSSStyle134" xfId="169"/>
    <cellStyle name="MSSStyle135" xfId="170"/>
    <cellStyle name="MSSStyle136" xfId="171"/>
    <cellStyle name="MSSStyle137" xfId="172"/>
    <cellStyle name="MSSStyle138" xfId="173"/>
    <cellStyle name="MSSStyle139" xfId="174"/>
    <cellStyle name="MSSStyle140" xfId="175"/>
    <cellStyle name="MSSStyle141" xfId="176"/>
    <cellStyle name="MSSStyle142" xfId="177"/>
    <cellStyle name="MSSStyle143" xfId="178"/>
    <cellStyle name="MSSStyle144" xfId="179"/>
    <cellStyle name="MSSStyle145" xfId="180"/>
    <cellStyle name="MSSStyle146" xfId="181"/>
    <cellStyle name="MSSStyle147" xfId="182"/>
    <cellStyle name="MSSStyle148" xfId="183"/>
    <cellStyle name="MSSStyle149" xfId="184"/>
    <cellStyle name="MSSStyle150" xfId="185"/>
    <cellStyle name="MSSStyle151" xfId="186"/>
    <cellStyle name="MSSStyle152" xfId="187"/>
    <cellStyle name="MSSStyle153" xfId="188"/>
    <cellStyle name="MSSStyle154" xfId="189"/>
    <cellStyle name="MSSStyle155" xfId="190"/>
    <cellStyle name="MSSStyle156" xfId="191"/>
    <cellStyle name="MSSStyle157" xfId="192"/>
    <cellStyle name="MSSStyle158" xfId="193"/>
    <cellStyle name="MSSStyle159" xfId="194"/>
    <cellStyle name="MSSStyle160" xfId="195"/>
    <cellStyle name="MSSStyle161" xfId="196"/>
    <cellStyle name="MSSStyle162" xfId="197"/>
    <cellStyle name="MSSStyle163" xfId="198"/>
    <cellStyle name="MSSStyle164" xfId="199"/>
    <cellStyle name="MSSStyle165" xfId="200"/>
    <cellStyle name="MSSStyle166" xfId="201"/>
    <cellStyle name="MSSStyle167" xfId="202"/>
    <cellStyle name="MSSStyle168" xfId="203"/>
    <cellStyle name="MSSStyle169" xfId="204"/>
    <cellStyle name="MSSStyle170" xfId="205"/>
    <cellStyle name="MSSStyle171" xfId="206"/>
    <cellStyle name="MSSStyle172" xfId="207"/>
    <cellStyle name="MSSStyle173" xfId="208"/>
    <cellStyle name="MSSStyle174" xfId="209"/>
    <cellStyle name="MSSStyle175" xfId="210"/>
    <cellStyle name="MSSStyle176" xfId="211"/>
    <cellStyle name="MSSStyle177" xfId="212"/>
    <cellStyle name="MSSStyle178" xfId="213"/>
    <cellStyle name="MSSStyle179" xfId="214"/>
    <cellStyle name="MSSStyle180" xfId="215"/>
    <cellStyle name="MSSStyle181" xfId="216"/>
    <cellStyle name="MSSStyle182" xfId="217"/>
    <cellStyle name="MSSStyle183" xfId="218"/>
    <cellStyle name="MSSStyle184" xfId="219"/>
    <cellStyle name="MSSStyle185" xfId="220"/>
    <cellStyle name="MSSStyle186" xfId="221"/>
    <cellStyle name="MSSStyle187" xfId="222"/>
    <cellStyle name="MSSStyle188" xfId="223"/>
    <cellStyle name="MSSStyle189" xfId="224"/>
    <cellStyle name="MSSStyle190" xfId="225"/>
    <cellStyle name="MSSStyle191" xfId="226"/>
    <cellStyle name="Neutral" xfId="227" builtinId="28" customBuiltin="1"/>
    <cellStyle name="Normal" xfId="0" builtinId="0"/>
    <cellStyle name="Normal 2" xfId="228"/>
    <cellStyle name="Normal 2 2" xfId="235"/>
    <cellStyle name="Note" xfId="229" builtinId="10" customBuiltin="1"/>
    <cellStyle name="Output" xfId="230" builtinId="21" customBuiltin="1"/>
    <cellStyle name="Title" xfId="231" builtinId="15" customBuiltin="1"/>
    <cellStyle name="Total" xfId="232" builtinId="25" customBuiltin="1"/>
    <cellStyle name="Warning Text" xfId="23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E0EC"/>
      <rgbColor rgb="00F0F0F0"/>
      <rgbColor rgb="00E6E6FA"/>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uk-UA"/>
  <c:chart>
    <c:title>
      <c:tx>
        <c:rich>
          <a:bodyPr/>
          <a:lstStyle/>
          <a:p>
            <a:pPr>
              <a:defRPr sz="1400" b="1" i="0" u="none" strike="noStrike" baseline="0">
                <a:solidFill>
                  <a:srgbClr val="000000"/>
                </a:solidFill>
                <a:latin typeface="Calibri"/>
                <a:ea typeface="Calibri"/>
                <a:cs typeface="Calibri"/>
              </a:defRPr>
            </a:pPr>
            <a:r>
              <a:rPr lang="en-US"/>
              <a:t>Predicted Price Sensitivity</a:t>
            </a:r>
          </a:p>
        </c:rich>
      </c:tx>
      <c:layout>
        <c:manualLayout>
          <c:xMode val="edge"/>
          <c:yMode val="edge"/>
          <c:x val="0.24825986078886317"/>
          <c:y val="2.9850746268656716E-2"/>
        </c:manualLayout>
      </c:layout>
      <c:spPr>
        <a:noFill/>
        <a:ln w="25400">
          <a:noFill/>
        </a:ln>
      </c:spPr>
    </c:title>
    <c:plotArea>
      <c:layout>
        <c:manualLayout>
          <c:layoutTarget val="inner"/>
          <c:xMode val="edge"/>
          <c:yMode val="edge"/>
          <c:x val="0.16241299303944323"/>
          <c:y val="0.18507462686567164"/>
          <c:w val="0.76566125290023224"/>
          <c:h val="0.62089552238806012"/>
        </c:manualLayout>
      </c:layout>
      <c:scatterChart>
        <c:scatterStyle val="lineMarker"/>
        <c:ser>
          <c:idx val="1"/>
          <c:order val="0"/>
          <c:tx>
            <c:v>Regression Line</c:v>
          </c:tx>
          <c:spPr>
            <a:ln w="25400">
              <a:solidFill>
                <a:srgbClr val="FF0000"/>
              </a:solidFill>
              <a:prstDash val="solid"/>
            </a:ln>
          </c:spPr>
          <c:marker>
            <c:symbol val="square"/>
            <c:size val="7"/>
            <c:spPr>
              <a:solidFill>
                <a:srgbClr val="C0504D"/>
              </a:solidFill>
              <a:ln>
                <a:solidFill>
                  <a:srgbClr val="993366"/>
                </a:solidFill>
                <a:prstDash val="solid"/>
              </a:ln>
            </c:spPr>
          </c:marker>
          <c:xVal>
            <c:numRef>
              <c:f>[0]!Prediction_Prices</c:f>
              <c:numCache>
                <c:formatCode>"$"#,##0.00_);[Red]\("$"#,##0.00\)</c:formatCode>
                <c:ptCount val="5"/>
                <c:pt idx="0">
                  <c:v>105</c:v>
                </c:pt>
                <c:pt idx="1">
                  <c:v>128</c:v>
                </c:pt>
                <c:pt idx="2">
                  <c:v>151</c:v>
                </c:pt>
                <c:pt idx="3">
                  <c:v>174</c:v>
                </c:pt>
                <c:pt idx="4">
                  <c:v>197</c:v>
                </c:pt>
              </c:numCache>
            </c:numRef>
          </c:xVal>
          <c:yVal>
            <c:numRef>
              <c:f>[0]!Predicted_Sales_Units</c:f>
              <c:numCache>
                <c:formatCode>#,##0.00</c:formatCode>
                <c:ptCount val="5"/>
                <c:pt idx="0">
                  <c:v>0</c:v>
                </c:pt>
                <c:pt idx="1">
                  <c:v>0</c:v>
                </c:pt>
                <c:pt idx="2">
                  <c:v>0</c:v>
                </c:pt>
                <c:pt idx="3">
                  <c:v>0</c:v>
                </c:pt>
                <c:pt idx="4">
                  <c:v>0</c:v>
                </c:pt>
              </c:numCache>
            </c:numRef>
          </c:yVal>
        </c:ser>
        <c:axId val="63876096"/>
        <c:axId val="93485312"/>
      </c:scatterChart>
      <c:valAx>
        <c:axId val="63876096"/>
        <c:scaling>
          <c:orientation val="minMax"/>
          <c:min val="80"/>
        </c:scaling>
        <c:axPos val="b"/>
        <c:title>
          <c:tx>
            <c:rich>
              <a:bodyPr/>
              <a:lstStyle/>
              <a:p>
                <a:pPr>
                  <a:defRPr sz="1100" b="1" i="0" u="none" strike="noStrike" baseline="0">
                    <a:solidFill>
                      <a:srgbClr val="000000"/>
                    </a:solidFill>
                    <a:latin typeface="Calibri"/>
                    <a:ea typeface="Calibri"/>
                    <a:cs typeface="Calibri"/>
                  </a:defRPr>
                </a:pPr>
                <a:r>
                  <a:rPr lang="en-US"/>
                  <a:t>Price</a:t>
                </a:r>
              </a:p>
            </c:rich>
          </c:tx>
          <c:layout>
            <c:manualLayout>
              <c:xMode val="edge"/>
              <c:yMode val="edge"/>
              <c:x val="0.5336426914153134"/>
              <c:y val="0.89850746268656712"/>
            </c:manualLayout>
          </c:layout>
          <c:spPr>
            <a:noFill/>
            <a:ln w="25400">
              <a:noFill/>
            </a:ln>
          </c:spPr>
        </c:title>
        <c:numFmt formatCode="\$#,##0_);[Red]\(\$#,##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93485312"/>
        <c:crosses val="autoZero"/>
        <c:crossBetween val="midCat"/>
      </c:valAx>
      <c:valAx>
        <c:axId val="93485312"/>
        <c:scaling>
          <c:orientation val="minMax"/>
          <c:min val="50"/>
        </c:scaling>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Predicted Total Sales Units</a:t>
                </a:r>
              </a:p>
            </c:rich>
          </c:tx>
          <c:layout>
            <c:manualLayout>
              <c:xMode val="edge"/>
              <c:yMode val="edge"/>
              <c:x val="2.3201856148491878E-2"/>
              <c:y val="0.25671641791044791"/>
            </c:manualLayout>
          </c:layout>
          <c:spPr>
            <a:noFill/>
            <a:ln w="25400">
              <a:noFill/>
            </a:ln>
          </c:spPr>
        </c:title>
        <c:numFmt formatCode="#,##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63876096"/>
        <c:crosses val="autoZero"/>
        <c:crossBetween val="midCat"/>
      </c:valAx>
      <c:spPr>
        <a:solidFill>
          <a:srgbClr val="FFFFFF"/>
        </a:solidFill>
        <a:ln w="25400">
          <a:no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uk-UA"/>
    </a:p>
  </c:txPr>
  <c:printSettings>
    <c:headerFooter alignWithMargins="0">
      <c:oddFooter>&amp;C</c:oddFooter>
    </c:headerFooter>
    <c:pageMargins b="0.750000000000001" l="0.70000000000000062" r="0.70000000000000062" t="0.750000000000001"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uk-UA"/>
  <c:chart>
    <c:title>
      <c:tx>
        <c:rich>
          <a:bodyPr/>
          <a:lstStyle/>
          <a:p>
            <a:pPr>
              <a:defRPr sz="1400" b="1" i="0" u="none" strike="noStrike" baseline="0">
                <a:solidFill>
                  <a:srgbClr val="000000"/>
                </a:solidFill>
                <a:latin typeface="Calibri"/>
                <a:ea typeface="Calibri"/>
                <a:cs typeface="Calibri"/>
              </a:defRPr>
            </a:pPr>
            <a:r>
              <a:rPr lang="en-US"/>
              <a:t>Sales Units versus Price in Test Markets</a:t>
            </a:r>
          </a:p>
        </c:rich>
      </c:tx>
      <c:layout>
        <c:manualLayout>
          <c:xMode val="edge"/>
          <c:yMode val="edge"/>
          <c:x val="0.1206496519721578"/>
          <c:y val="4.7761194029850781E-2"/>
        </c:manualLayout>
      </c:layout>
      <c:spPr>
        <a:noFill/>
        <a:ln w="25400">
          <a:noFill/>
        </a:ln>
      </c:spPr>
    </c:title>
    <c:plotArea>
      <c:layout>
        <c:manualLayout>
          <c:layoutTarget val="inner"/>
          <c:xMode val="edge"/>
          <c:yMode val="edge"/>
          <c:x val="0.16241299303944323"/>
          <c:y val="0.20298507462686571"/>
          <c:w val="0.76566125290023224"/>
          <c:h val="0.62089552238806012"/>
        </c:manualLayout>
      </c:layout>
      <c:scatterChart>
        <c:scatterStyle val="lineMarker"/>
        <c:ser>
          <c:idx val="0"/>
          <c:order val="0"/>
          <c:tx>
            <c:v>Test Prices</c:v>
          </c:tx>
          <c:spPr>
            <a:ln w="28575">
              <a:noFill/>
            </a:ln>
          </c:spPr>
          <c:marker>
            <c:symbol val="diamond"/>
            <c:size val="7"/>
            <c:spPr>
              <a:solidFill>
                <a:srgbClr val="4F81BD"/>
              </a:solidFill>
              <a:ln>
                <a:solidFill>
                  <a:srgbClr val="666699"/>
                </a:solidFill>
                <a:prstDash val="solid"/>
              </a:ln>
            </c:spPr>
          </c:marker>
          <c:xVal>
            <c:numRef>
              <c:f>[0]!Test_Prices</c:f>
              <c:numCache>
                <c:formatCode>"$"#,##0.00_);[Red]\("$"#,##0.00\)</c:formatCode>
                <c:ptCount val="3"/>
                <c:pt idx="0">
                  <c:v>105</c:v>
                </c:pt>
                <c:pt idx="1">
                  <c:v>116</c:v>
                </c:pt>
                <c:pt idx="2">
                  <c:v>128</c:v>
                </c:pt>
              </c:numCache>
            </c:numRef>
          </c:xVal>
          <c:yVal>
            <c:numRef>
              <c:f>[0]!Test_Sales_Units</c:f>
              <c:numCache>
                <c:formatCode>#,##0.00</c:formatCode>
                <c:ptCount val="3"/>
              </c:numCache>
            </c:numRef>
          </c:yVal>
        </c:ser>
        <c:axId val="211276160"/>
        <c:axId val="211278848"/>
      </c:scatterChart>
      <c:valAx>
        <c:axId val="211276160"/>
        <c:scaling>
          <c:orientation val="minMax"/>
          <c:min val="80"/>
        </c:scaling>
        <c:axPos val="b"/>
        <c:title>
          <c:tx>
            <c:rich>
              <a:bodyPr/>
              <a:lstStyle/>
              <a:p>
                <a:pPr>
                  <a:defRPr sz="1100" b="1" i="0" u="none" strike="noStrike" baseline="0">
                    <a:solidFill>
                      <a:srgbClr val="000000"/>
                    </a:solidFill>
                    <a:latin typeface="Calibri"/>
                    <a:ea typeface="Calibri"/>
                    <a:cs typeface="Calibri"/>
                  </a:defRPr>
                </a:pPr>
                <a:r>
                  <a:rPr lang="en-US"/>
                  <a:t>Price in each Test Market</a:t>
                </a:r>
              </a:p>
            </c:rich>
          </c:tx>
          <c:layout>
            <c:manualLayout>
              <c:xMode val="edge"/>
              <c:yMode val="edge"/>
              <c:x val="0.37354988399071942"/>
              <c:y val="0.916417910447761"/>
            </c:manualLayout>
          </c:layout>
          <c:spPr>
            <a:noFill/>
            <a:ln w="25400">
              <a:noFill/>
            </a:ln>
          </c:spPr>
        </c:title>
        <c:numFmt formatCode="\$#,##0_);[Red]\(\$#,##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211278848"/>
        <c:crosses val="autoZero"/>
        <c:crossBetween val="midCat"/>
      </c:valAx>
      <c:valAx>
        <c:axId val="211278848"/>
        <c:scaling>
          <c:orientation val="minMax"/>
          <c:min val="80"/>
        </c:scaling>
        <c:axPos val="l"/>
        <c:majorGridlines>
          <c:spPr>
            <a:ln w="3175">
              <a:solidFill>
                <a:srgbClr val="808080"/>
              </a:solidFill>
              <a:prstDash val="solid"/>
            </a:ln>
          </c:spPr>
        </c:majorGridlines>
        <c:title>
          <c:tx>
            <c:rich>
              <a:bodyPr/>
              <a:lstStyle/>
              <a:p>
                <a:pPr>
                  <a:defRPr sz="1050" b="1" i="0" u="none" strike="noStrike" baseline="0">
                    <a:solidFill>
                      <a:srgbClr val="000000"/>
                    </a:solidFill>
                    <a:latin typeface="Calibri"/>
                    <a:ea typeface="Calibri"/>
                    <a:cs typeface="Calibri"/>
                  </a:defRPr>
                </a:pPr>
                <a:r>
                  <a:rPr lang="en-US"/>
                  <a:t> Sales Units in each Test Market</a:t>
                </a:r>
              </a:p>
            </c:rich>
          </c:tx>
          <c:layout>
            <c:manualLayout>
              <c:xMode val="edge"/>
              <c:yMode val="edge"/>
              <c:x val="1.6241299303944315E-2"/>
              <c:y val="0.20597014925373133"/>
            </c:manualLayout>
          </c:layout>
          <c:spPr>
            <a:noFill/>
            <a:ln w="25400">
              <a:noFill/>
            </a:ln>
          </c:spPr>
        </c:title>
        <c:numFmt formatCode="#,##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211276160"/>
        <c:crosses val="autoZero"/>
        <c:crossBetween val="midCat"/>
      </c:valAx>
      <c:spPr>
        <a:solidFill>
          <a:srgbClr val="FFFFFF"/>
        </a:solidFill>
        <a:ln w="25400">
          <a:no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uk-UA"/>
    </a:p>
  </c:txPr>
  <c:printSettings>
    <c:headerFooter alignWithMargins="0">
      <c:oddFooter>&amp;C</c:oddFooter>
    </c:headerFooter>
    <c:pageMargins b="0.75000000000000111" l="0.70000000000000062" r="0.70000000000000062" t="0.75000000000000111"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uk-UA"/>
  <c:chart>
    <c:title>
      <c:tx>
        <c:rich>
          <a:bodyPr/>
          <a:lstStyle/>
          <a:p>
            <a:pPr>
              <a:defRPr sz="1400" b="1" i="0" u="none" strike="noStrike" baseline="0">
                <a:solidFill>
                  <a:srgbClr val="000000"/>
                </a:solidFill>
                <a:latin typeface="Calibri"/>
                <a:ea typeface="Calibri"/>
                <a:cs typeface="Calibri"/>
              </a:defRPr>
            </a:pPr>
            <a:r>
              <a:rPr lang="en-US"/>
              <a:t>Predicted Revenue and Profit</a:t>
            </a:r>
          </a:p>
        </c:rich>
      </c:tx>
      <c:layout>
        <c:manualLayout>
          <c:xMode val="edge"/>
          <c:yMode val="edge"/>
          <c:x val="0.2180974477958238"/>
          <c:y val="2.6865671641791045E-2"/>
        </c:manualLayout>
      </c:layout>
      <c:spPr>
        <a:noFill/>
        <a:ln w="25400">
          <a:noFill/>
        </a:ln>
      </c:spPr>
    </c:title>
    <c:plotArea>
      <c:layout>
        <c:manualLayout>
          <c:layoutTarget val="inner"/>
          <c:xMode val="edge"/>
          <c:yMode val="edge"/>
          <c:x val="0.15081206496519728"/>
          <c:y val="0.18208955223880591"/>
          <c:w val="0.8190255220417636"/>
          <c:h val="0.51343283582089549"/>
        </c:manualLayout>
      </c:layout>
      <c:lineChart>
        <c:grouping val="standard"/>
        <c:ser>
          <c:idx val="0"/>
          <c:order val="0"/>
          <c:tx>
            <c:v>Predicted Revenue</c:v>
          </c:tx>
          <c:spPr>
            <a:ln w="25400">
              <a:solidFill>
                <a:srgbClr val="666699"/>
              </a:solidFill>
              <a:prstDash val="solid"/>
            </a:ln>
          </c:spPr>
          <c:marker>
            <c:symbol val="diamond"/>
            <c:size val="7"/>
            <c:spPr>
              <a:solidFill>
                <a:srgbClr val="4F81BD"/>
              </a:solidFill>
              <a:ln>
                <a:solidFill>
                  <a:srgbClr val="666699"/>
                </a:solidFill>
                <a:prstDash val="solid"/>
              </a:ln>
            </c:spPr>
          </c:marker>
          <c:cat>
            <c:numRef>
              <c:f>[0]!Prediction_Prices</c:f>
              <c:numCache>
                <c:formatCode>"$"#,##0.00_);[Red]\("$"#,##0.00\)</c:formatCode>
                <c:ptCount val="5"/>
                <c:pt idx="0">
                  <c:v>105</c:v>
                </c:pt>
                <c:pt idx="1">
                  <c:v>128</c:v>
                </c:pt>
                <c:pt idx="2">
                  <c:v>151</c:v>
                </c:pt>
                <c:pt idx="3">
                  <c:v>174</c:v>
                </c:pt>
                <c:pt idx="4">
                  <c:v>197</c:v>
                </c:pt>
              </c:numCache>
            </c:numRef>
          </c:cat>
          <c:val>
            <c:numRef>
              <c:f>[0]!Predicted_Revenue</c:f>
              <c:numCache>
                <c:formatCode>"$"#,##0.00_);[Red]\("$"#,##0.00\)</c:formatCode>
                <c:ptCount val="5"/>
                <c:pt idx="0">
                  <c:v>0</c:v>
                </c:pt>
                <c:pt idx="1">
                  <c:v>0</c:v>
                </c:pt>
                <c:pt idx="2">
                  <c:v>0</c:v>
                </c:pt>
                <c:pt idx="3">
                  <c:v>0</c:v>
                </c:pt>
                <c:pt idx="4">
                  <c:v>0</c:v>
                </c:pt>
              </c:numCache>
            </c:numRef>
          </c:val>
        </c:ser>
        <c:ser>
          <c:idx val="1"/>
          <c:order val="1"/>
          <c:tx>
            <c:v>Predicted Margin</c:v>
          </c:tx>
          <c:spPr>
            <a:ln w="25400">
              <a:solidFill>
                <a:srgbClr val="993366"/>
              </a:solidFill>
              <a:prstDash val="solid"/>
            </a:ln>
          </c:spPr>
          <c:marker>
            <c:symbol val="square"/>
            <c:size val="7"/>
            <c:spPr>
              <a:solidFill>
                <a:srgbClr val="C0504D"/>
              </a:solidFill>
              <a:ln>
                <a:solidFill>
                  <a:srgbClr val="993366"/>
                </a:solidFill>
                <a:prstDash val="solid"/>
              </a:ln>
            </c:spPr>
          </c:marker>
          <c:cat>
            <c:numRef>
              <c:f>[0]!Prediction_Prices</c:f>
              <c:numCache>
                <c:formatCode>"$"#,##0.00_);[Red]\("$"#,##0.00\)</c:formatCode>
                <c:ptCount val="5"/>
                <c:pt idx="0">
                  <c:v>105</c:v>
                </c:pt>
                <c:pt idx="1">
                  <c:v>128</c:v>
                </c:pt>
                <c:pt idx="2">
                  <c:v>151</c:v>
                </c:pt>
                <c:pt idx="3">
                  <c:v>174</c:v>
                </c:pt>
                <c:pt idx="4">
                  <c:v>197</c:v>
                </c:pt>
              </c:numCache>
            </c:numRef>
          </c:cat>
          <c:val>
            <c:numRef>
              <c:f>[0]!Predicted_Margin</c:f>
              <c:numCache>
                <c:formatCode>"$"#,##0.00_);[Red]\("$"#,##0.00\)</c:formatCode>
                <c:ptCount val="5"/>
                <c:pt idx="0">
                  <c:v>0</c:v>
                </c:pt>
                <c:pt idx="1">
                  <c:v>0</c:v>
                </c:pt>
                <c:pt idx="2">
                  <c:v>0</c:v>
                </c:pt>
                <c:pt idx="3">
                  <c:v>0</c:v>
                </c:pt>
                <c:pt idx="4">
                  <c:v>0</c:v>
                </c:pt>
              </c:numCache>
            </c:numRef>
          </c:val>
        </c:ser>
        <c:marker val="1"/>
        <c:axId val="63293312"/>
        <c:axId val="63295872"/>
      </c:lineChart>
      <c:catAx>
        <c:axId val="63293312"/>
        <c:scaling>
          <c:orientation val="minMax"/>
        </c:scaling>
        <c:axPos val="b"/>
        <c:title>
          <c:tx>
            <c:rich>
              <a:bodyPr/>
              <a:lstStyle/>
              <a:p>
                <a:pPr>
                  <a:defRPr sz="1100" b="1" i="0" u="none" strike="noStrike" baseline="0">
                    <a:solidFill>
                      <a:srgbClr val="000000"/>
                    </a:solidFill>
                    <a:latin typeface="Calibri"/>
                    <a:ea typeface="Calibri"/>
                    <a:cs typeface="Calibri"/>
                  </a:defRPr>
                </a:pPr>
                <a:r>
                  <a:rPr lang="en-US"/>
                  <a:t>Price</a:t>
                </a:r>
              </a:p>
            </c:rich>
          </c:tx>
          <c:layout>
            <c:manualLayout>
              <c:xMode val="edge"/>
              <c:yMode val="edge"/>
              <c:x val="0.57540603248259892"/>
              <c:y val="0.78507462686567164"/>
            </c:manualLayout>
          </c:layout>
          <c:spPr>
            <a:noFill/>
            <a:ln w="25400">
              <a:noFill/>
            </a:ln>
          </c:spPr>
        </c:title>
        <c:numFmt formatCode="\$#,##0_);[Red]\(\$#,##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63295872"/>
        <c:crosses val="autoZero"/>
        <c:lblAlgn val="ctr"/>
        <c:lblOffset val="100"/>
        <c:tickLblSkip val="1"/>
        <c:tickMarkSkip val="1"/>
      </c:catAx>
      <c:valAx>
        <c:axId val="63295872"/>
        <c:scaling>
          <c:orientation val="minMax"/>
        </c:scaling>
        <c:axPos val="l"/>
        <c:majorGridlines>
          <c:spPr>
            <a:ln w="3175">
              <a:solidFill>
                <a:srgbClr val="808080"/>
              </a:solidFill>
              <a:prstDash val="solid"/>
            </a:ln>
          </c:spPr>
        </c:majorGridlines>
        <c:numFmt formatCode="\$#,##0_);[Red]\(\$#,##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63293312"/>
        <c:crossesAt val="1"/>
        <c:crossBetween val="between"/>
      </c:valAx>
      <c:spPr>
        <a:solidFill>
          <a:srgbClr val="FFFFFF"/>
        </a:solidFill>
        <a:ln w="25400">
          <a:noFill/>
        </a:ln>
      </c:spPr>
    </c:plotArea>
    <c:legend>
      <c:legendPos val="r"/>
      <c:layout>
        <c:manualLayout>
          <c:xMode val="edge"/>
          <c:yMode val="edge"/>
          <c:x val="0.22969837587006967"/>
          <c:y val="0.90447761194029852"/>
          <c:w val="0.63805104408352686"/>
          <c:h val="6.2686567164179099E-2"/>
        </c:manualLayout>
      </c:layout>
      <c:spPr>
        <a:noFill/>
        <a:ln w="25400">
          <a:noFill/>
        </a:ln>
      </c:spPr>
      <c:txPr>
        <a:bodyPr/>
        <a:lstStyle/>
        <a:p>
          <a:pPr>
            <a:defRPr sz="710" b="0" i="0" u="none" strike="noStrike" baseline="0">
              <a:solidFill>
                <a:srgbClr val="000000"/>
              </a:solidFill>
              <a:latin typeface="Calibri"/>
              <a:ea typeface="Calibri"/>
              <a:cs typeface="Calibri"/>
            </a:defRPr>
          </a:pPr>
          <a:endParaRPr lang="uk-UA"/>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uk-UA"/>
    </a:p>
  </c:txPr>
  <c:printSettings>
    <c:headerFooter alignWithMargins="0">
      <c:oddFooter>&amp;C</c:oddFooter>
    </c:headerFooter>
    <c:pageMargins b="0.750000000000001" l="0.70000000000000062" r="0.70000000000000062" t="0.750000000000001"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uk-UA"/>
  <c:chart>
    <c:title>
      <c:tx>
        <c:rich>
          <a:bodyPr/>
          <a:lstStyle/>
          <a:p>
            <a:pPr>
              <a:defRPr sz="1200" b="1" i="0" u="none" strike="noStrike" baseline="0">
                <a:solidFill>
                  <a:srgbClr val="000000"/>
                </a:solidFill>
                <a:latin typeface="Calibri"/>
                <a:ea typeface="Calibri"/>
                <a:cs typeface="Calibri"/>
              </a:defRPr>
            </a:pPr>
            <a:r>
              <a:rPr lang="en-US"/>
              <a:t>Normalized Sales Units versus Price 
in Test Markets</a:t>
            </a:r>
          </a:p>
        </c:rich>
      </c:tx>
      <c:layout>
        <c:manualLayout>
          <c:xMode val="edge"/>
          <c:yMode val="edge"/>
          <c:x val="0.21577726218097454"/>
          <c:y val="5.3731343283582075E-2"/>
        </c:manualLayout>
      </c:layout>
      <c:spPr>
        <a:noFill/>
        <a:ln w="25400">
          <a:noFill/>
        </a:ln>
      </c:spPr>
    </c:title>
    <c:plotArea>
      <c:layout>
        <c:manualLayout>
          <c:layoutTarget val="inner"/>
          <c:xMode val="edge"/>
          <c:yMode val="edge"/>
          <c:x val="0.16705336426914152"/>
          <c:y val="0.25671641791044791"/>
          <c:w val="0.76798143851508183"/>
          <c:h val="0.57313432835820899"/>
        </c:manualLayout>
      </c:layout>
      <c:scatterChart>
        <c:scatterStyle val="lineMarker"/>
        <c:ser>
          <c:idx val="0"/>
          <c:order val="0"/>
          <c:tx>
            <c:v>Normalized Test Data</c:v>
          </c:tx>
          <c:spPr>
            <a:ln w="28575">
              <a:noFill/>
            </a:ln>
          </c:spPr>
          <c:marker>
            <c:symbol val="diamond"/>
            <c:size val="7"/>
            <c:spPr>
              <a:solidFill>
                <a:srgbClr val="4F81BD"/>
              </a:solidFill>
              <a:ln>
                <a:solidFill>
                  <a:srgbClr val="666699"/>
                </a:solidFill>
                <a:prstDash val="solid"/>
              </a:ln>
            </c:spPr>
          </c:marker>
          <c:xVal>
            <c:numRef>
              <c:f>[0]!Test_Prices_Normed</c:f>
              <c:numCache>
                <c:formatCode>#,##0.000</c:formatCode>
                <c:ptCount val="3"/>
                <c:pt idx="0">
                  <c:v>1.05</c:v>
                </c:pt>
                <c:pt idx="1">
                  <c:v>1.1599999999999999</c:v>
                </c:pt>
                <c:pt idx="2">
                  <c:v>1.28</c:v>
                </c:pt>
              </c:numCache>
            </c:numRef>
          </c:xVal>
          <c:yVal>
            <c:numRef>
              <c:f>[0]!Test_Sales_Units_Normed</c:f>
              <c:numCache>
                <c:formatCode>#,##0.000</c:formatCode>
                <c:ptCount val="3"/>
                <c:pt idx="0">
                  <c:v>0</c:v>
                </c:pt>
                <c:pt idx="1">
                  <c:v>0</c:v>
                </c:pt>
                <c:pt idx="2">
                  <c:v>0</c:v>
                </c:pt>
              </c:numCache>
            </c:numRef>
          </c:yVal>
        </c:ser>
        <c:axId val="63307136"/>
        <c:axId val="63387520"/>
      </c:scatterChart>
      <c:valAx>
        <c:axId val="63307136"/>
        <c:scaling>
          <c:orientation val="minMax"/>
          <c:min val="0.8"/>
        </c:scaling>
        <c:axPos val="b"/>
        <c:title>
          <c:tx>
            <c:rich>
              <a:bodyPr/>
              <a:lstStyle/>
              <a:p>
                <a:pPr>
                  <a:defRPr sz="1100" b="1" i="0" u="none" strike="noStrike" baseline="0">
                    <a:solidFill>
                      <a:srgbClr val="000000"/>
                    </a:solidFill>
                    <a:latin typeface="Calibri"/>
                    <a:ea typeface="Calibri"/>
                    <a:cs typeface="Calibri"/>
                  </a:defRPr>
                </a:pPr>
                <a:r>
                  <a:rPr lang="en-US"/>
                  <a:t>Normalized Price in each Test Market</a:t>
                </a:r>
              </a:p>
            </c:rich>
          </c:tx>
          <c:layout>
            <c:manualLayout>
              <c:xMode val="edge"/>
              <c:yMode val="edge"/>
              <c:x val="0.28770301624129929"/>
              <c:y val="0.92238805970149251"/>
            </c:manualLayout>
          </c:layout>
          <c:spPr>
            <a:noFill/>
            <a:ln w="25400">
              <a:noFill/>
            </a:ln>
          </c:spPr>
        </c:title>
        <c:numFmt formatCode="#,##0.0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63387520"/>
        <c:crosses val="autoZero"/>
        <c:crossBetween val="midCat"/>
      </c:valAx>
      <c:valAx>
        <c:axId val="63387520"/>
        <c:scaling>
          <c:orientation val="minMax"/>
          <c:min val="0.70000000000000062"/>
        </c:scaling>
        <c:axPos val="l"/>
        <c:majorGridlines>
          <c:spPr>
            <a:ln w="3175">
              <a:solidFill>
                <a:srgbClr val="808080"/>
              </a:solidFill>
              <a:prstDash val="solid"/>
            </a:ln>
          </c:spPr>
        </c:majorGridlines>
        <c:title>
          <c:tx>
            <c:rich>
              <a:bodyPr/>
              <a:lstStyle/>
              <a:p>
                <a:pPr>
                  <a:defRPr sz="1050" b="1" i="0" u="none" strike="noStrike" baseline="0">
                    <a:solidFill>
                      <a:srgbClr val="000000"/>
                    </a:solidFill>
                    <a:latin typeface="Calibri"/>
                    <a:ea typeface="Calibri"/>
                    <a:cs typeface="Calibri"/>
                  </a:defRPr>
                </a:pPr>
                <a:r>
                  <a:rPr lang="en-US"/>
                  <a:t>Normalized  Sales Units</a:t>
                </a:r>
              </a:p>
            </c:rich>
          </c:tx>
          <c:layout>
            <c:manualLayout>
              <c:xMode val="edge"/>
              <c:yMode val="edge"/>
              <c:x val="1.3921113689095134E-2"/>
              <c:y val="0.31343283582089576"/>
            </c:manualLayout>
          </c:layout>
          <c:spPr>
            <a:noFill/>
            <a:ln w="25400">
              <a:noFill/>
            </a:ln>
          </c:spPr>
        </c:title>
        <c:numFmt formatCode="#,##0.00" sourceLinked="0"/>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uk-UA"/>
          </a:p>
        </c:txPr>
        <c:crossAx val="63307136"/>
        <c:crosses val="autoZero"/>
        <c:crossBetween val="midCat"/>
      </c:valAx>
      <c:spPr>
        <a:solidFill>
          <a:srgbClr val="FFFFFF"/>
        </a:solidFill>
        <a:ln w="25400">
          <a:no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uk-UA"/>
    </a:p>
  </c:txPr>
  <c:printSettings>
    <c:headerFooter alignWithMargins="0">
      <c:oddFooter>&amp;C</c:oddFooter>
    </c:headerFooter>
    <c:pageMargins b="0.75000000000000122" l="0.70000000000000062" r="0.70000000000000062" t="0.750000000000001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1533525</xdr:colOff>
      <xdr:row>46</xdr:row>
      <xdr:rowOff>76200</xdr:rowOff>
    </xdr:from>
    <xdr:to>
      <xdr:col>0</xdr:col>
      <xdr:colOff>4743450</xdr:colOff>
      <xdr:row>46</xdr:row>
      <xdr:rowOff>1543050</xdr:rowOff>
    </xdr:to>
    <xdr:pic>
      <xdr:nvPicPr>
        <xdr:cNvPr id="3" name="Picture 2" descr="workflow"/>
        <xdr:cNvPicPr>
          <a:picLocks noChangeAspect="1" noChangeArrowheads="1"/>
        </xdr:cNvPicPr>
      </xdr:nvPicPr>
      <xdr:blipFill>
        <a:blip xmlns:r="http://schemas.openxmlformats.org/officeDocument/2006/relationships" r:embed="rId1"/>
        <a:srcRect/>
        <a:stretch>
          <a:fillRect/>
        </a:stretch>
      </xdr:blipFill>
      <xdr:spPr bwMode="auto">
        <a:xfrm>
          <a:off x="1533525" y="5743575"/>
          <a:ext cx="3209925" cy="1466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21</xdr:row>
      <xdr:rowOff>19050</xdr:rowOff>
    </xdr:from>
    <xdr:to>
      <xdr:col>6</xdr:col>
      <xdr:colOff>476250</xdr:colOff>
      <xdr:row>40</xdr:row>
      <xdr:rowOff>142875</xdr:rowOff>
    </xdr:to>
    <xdr:graphicFrame macro="">
      <xdr:nvGraphicFramePr>
        <xdr:cNvPr id="4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76200</xdr:rowOff>
    </xdr:from>
    <xdr:to>
      <xdr:col>6</xdr:col>
      <xdr:colOff>476250</xdr:colOff>
      <xdr:row>20</xdr:row>
      <xdr:rowOff>38100</xdr:rowOff>
    </xdr:to>
    <xdr:graphicFrame macro="">
      <xdr:nvGraphicFramePr>
        <xdr:cNvPr id="41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21</xdr:row>
      <xdr:rowOff>9525</xdr:rowOff>
    </xdr:from>
    <xdr:to>
      <xdr:col>13</xdr:col>
      <xdr:colOff>457200</xdr:colOff>
      <xdr:row>40</xdr:row>
      <xdr:rowOff>133350</xdr:rowOff>
    </xdr:to>
    <xdr:graphicFrame macro="">
      <xdr:nvGraphicFramePr>
        <xdr:cNvPr id="41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0</xdr:row>
      <xdr:rowOff>95250</xdr:rowOff>
    </xdr:from>
    <xdr:to>
      <xdr:col>13</xdr:col>
      <xdr:colOff>466725</xdr:colOff>
      <xdr:row>20</xdr:row>
      <xdr:rowOff>57150</xdr:rowOff>
    </xdr:to>
    <xdr:graphicFrame macro="">
      <xdr:nvGraphicFramePr>
        <xdr:cNvPr id="41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tes.google.com/site/bpogroupfinance/" TargetMode="External"/><Relationship Id="rId7" Type="http://schemas.openxmlformats.org/officeDocument/2006/relationships/drawing" Target="../drawings/drawing1.xml"/><Relationship Id="rId2" Type="http://schemas.openxmlformats.org/officeDocument/2006/relationships/hyperlink" Target="mailto:BPO.infosource@gmail.com" TargetMode="External"/><Relationship Id="rId1" Type="http://schemas.openxmlformats.org/officeDocument/2006/relationships/hyperlink" Target="http://finmodel.at.ua/" TargetMode="External"/><Relationship Id="rId6" Type="http://schemas.openxmlformats.org/officeDocument/2006/relationships/printerSettings" Target="../printerSettings/printerSettings1.bin"/><Relationship Id="rId5" Type="http://schemas.openxmlformats.org/officeDocument/2006/relationships/hyperlink" Target="http://finmodel.at.ua/load" TargetMode="External"/><Relationship Id="rId4" Type="http://schemas.openxmlformats.org/officeDocument/2006/relationships/hyperlink" Target="http://sites.google.com/site/bpogroupfinance/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sheetPr>
    <outlinePr summaryBelow="0" summaryRight="0"/>
  </sheetPr>
  <dimension ref="A2:A190"/>
  <sheetViews>
    <sheetView tabSelected="1" topLeftCell="A179" workbookViewId="0">
      <selection activeCell="A188" sqref="A188:A191"/>
    </sheetView>
  </sheetViews>
  <sheetFormatPr defaultRowHeight="12.75" outlineLevelRow="2"/>
  <cols>
    <col min="1" max="1" width="98.7109375" style="57" customWidth="1"/>
    <col min="2" max="16384" width="9.140625" style="51"/>
  </cols>
  <sheetData>
    <row r="2" spans="1:1" ht="15.75">
      <c r="A2" s="50"/>
    </row>
    <row r="3" spans="1:1" ht="18">
      <c r="A3" s="52" t="s">
        <v>215</v>
      </c>
    </row>
    <row r="5" spans="1:1" ht="15">
      <c r="A5" s="53" t="s">
        <v>216</v>
      </c>
    </row>
    <row r="6" spans="1:1" s="55" customFormat="1">
      <c r="A6" s="54" t="s">
        <v>217</v>
      </c>
    </row>
    <row r="7" spans="1:1">
      <c r="A7" s="56"/>
    </row>
    <row r="8" spans="1:1" ht="51">
      <c r="A8" s="57" t="s">
        <v>218</v>
      </c>
    </row>
    <row r="9" spans="1:1">
      <c r="A9" s="58"/>
    </row>
    <row r="10" spans="1:1">
      <c r="A10" s="56"/>
    </row>
    <row r="11" spans="1:1" ht="15">
      <c r="A11" s="59" t="s">
        <v>309</v>
      </c>
    </row>
    <row r="12" spans="1:1">
      <c r="A12" s="56"/>
    </row>
    <row r="13" spans="1:1">
      <c r="A13" s="60" t="s">
        <v>219</v>
      </c>
    </row>
    <row r="14" spans="1:1" collapsed="1">
      <c r="A14" s="61" t="s">
        <v>220</v>
      </c>
    </row>
    <row r="15" spans="1:1" hidden="1" outlineLevel="1">
      <c r="A15" s="61" t="s">
        <v>221</v>
      </c>
    </row>
    <row r="16" spans="1:1" hidden="1" outlineLevel="2">
      <c r="A16" s="62" t="s">
        <v>222</v>
      </c>
    </row>
    <row r="17" spans="1:1" hidden="1" outlineLevel="2">
      <c r="A17" s="62" t="s">
        <v>223</v>
      </c>
    </row>
    <row r="18" spans="1:1" hidden="1" outlineLevel="2">
      <c r="A18" s="62" t="s">
        <v>224</v>
      </c>
    </row>
    <row r="19" spans="1:1" hidden="1" outlineLevel="2">
      <c r="A19" s="62" t="s">
        <v>225</v>
      </c>
    </row>
    <row r="20" spans="1:1" ht="25.5" hidden="1" outlineLevel="2">
      <c r="A20" s="62" t="s">
        <v>226</v>
      </c>
    </row>
    <row r="21" spans="1:1" hidden="1" outlineLevel="2">
      <c r="A21" s="61"/>
    </row>
    <row r="22" spans="1:1" hidden="1" outlineLevel="1">
      <c r="A22" s="61" t="s">
        <v>227</v>
      </c>
    </row>
    <row r="23" spans="1:1" hidden="1" outlineLevel="2">
      <c r="A23" s="62" t="s">
        <v>228</v>
      </c>
    </row>
    <row r="24" spans="1:1" hidden="1" outlineLevel="2">
      <c r="A24" s="62" t="s">
        <v>229</v>
      </c>
    </row>
    <row r="25" spans="1:1" hidden="1" outlineLevel="2">
      <c r="A25" s="62" t="s">
        <v>230</v>
      </c>
    </row>
    <row r="26" spans="1:1" hidden="1" outlineLevel="2">
      <c r="A26" s="56"/>
    </row>
    <row r="27" spans="1:1" hidden="1" outlineLevel="1">
      <c r="A27" s="61" t="s">
        <v>310</v>
      </c>
    </row>
    <row r="28" spans="1:1" hidden="1" outlineLevel="2">
      <c r="A28" s="62" t="s">
        <v>231</v>
      </c>
    </row>
    <row r="29" spans="1:1" ht="25.5" hidden="1" outlineLevel="2">
      <c r="A29" s="62" t="s">
        <v>311</v>
      </c>
    </row>
    <row r="30" spans="1:1" hidden="1" outlineLevel="2">
      <c r="A30" s="62" t="s">
        <v>312</v>
      </c>
    </row>
    <row r="31" spans="1:1" hidden="1" outlineLevel="1">
      <c r="A31" s="62"/>
    </row>
    <row r="32" spans="1:1">
      <c r="A32" s="63" t="s">
        <v>232</v>
      </c>
    </row>
    <row r="33" spans="1:1">
      <c r="A33" s="56"/>
    </row>
    <row r="34" spans="1:1">
      <c r="A34" s="60" t="s">
        <v>313</v>
      </c>
    </row>
    <row r="35" spans="1:1" collapsed="1">
      <c r="A35" s="61" t="s">
        <v>220</v>
      </c>
    </row>
    <row r="36" spans="1:1" hidden="1" outlineLevel="1">
      <c r="A36" s="61" t="s">
        <v>233</v>
      </c>
    </row>
    <row r="37" spans="1:1" hidden="1" outlineLevel="1">
      <c r="A37" s="61" t="s">
        <v>314</v>
      </c>
    </row>
    <row r="38" spans="1:1" hidden="1" outlineLevel="1">
      <c r="A38" s="61"/>
    </row>
    <row r="39" spans="1:1">
      <c r="A39" s="63" t="s">
        <v>234</v>
      </c>
    </row>
    <row r="40" spans="1:1">
      <c r="A40" s="56"/>
    </row>
    <row r="41" spans="1:1">
      <c r="A41" s="60" t="s">
        <v>315</v>
      </c>
    </row>
    <row r="42" spans="1:1">
      <c r="A42" s="56"/>
    </row>
    <row r="43" spans="1:1" ht="25.5">
      <c r="A43" s="64" t="s">
        <v>316</v>
      </c>
    </row>
    <row r="44" spans="1:1" collapsed="1">
      <c r="A44" s="61" t="s">
        <v>317</v>
      </c>
    </row>
    <row r="45" spans="1:1" hidden="1" outlineLevel="1">
      <c r="A45" s="65"/>
    </row>
    <row r="46" spans="1:1" ht="63.75" hidden="1" outlineLevel="1">
      <c r="A46" s="66" t="s">
        <v>318</v>
      </c>
    </row>
    <row r="47" spans="1:1" ht="140.1" hidden="1" customHeight="1" outlineLevel="1">
      <c r="A47" s="67"/>
    </row>
    <row r="48" spans="1:1" ht="89.25" hidden="1" outlineLevel="1">
      <c r="A48" s="68" t="s">
        <v>319</v>
      </c>
    </row>
    <row r="49" spans="1:1" hidden="1" outlineLevel="1">
      <c r="A49" s="68"/>
    </row>
    <row r="50" spans="1:1" ht="63.75" hidden="1" outlineLevel="1">
      <c r="A50" s="69" t="s">
        <v>320</v>
      </c>
    </row>
    <row r="51" spans="1:1">
      <c r="A51" s="56"/>
    </row>
    <row r="52" spans="1:1">
      <c r="A52" s="67" t="s">
        <v>321</v>
      </c>
    </row>
    <row r="53" spans="1:1">
      <c r="A53" s="58" t="s">
        <v>324</v>
      </c>
    </row>
    <row r="54" spans="1:1">
      <c r="A54" s="58" t="s">
        <v>325</v>
      </c>
    </row>
    <row r="55" spans="1:1">
      <c r="A55" s="58" t="s">
        <v>326</v>
      </c>
    </row>
    <row r="56" spans="1:1">
      <c r="A56" s="70"/>
    </row>
    <row r="57" spans="1:1">
      <c r="A57" s="71"/>
    </row>
    <row r="58" spans="1:1" ht="15.75">
      <c r="A58" s="72" t="s">
        <v>235</v>
      </c>
    </row>
    <row r="60" spans="1:1">
      <c r="A60" s="73" t="s">
        <v>236</v>
      </c>
    </row>
    <row r="62" spans="1:1" ht="25.5">
      <c r="A62" s="74" t="s">
        <v>237</v>
      </c>
    </row>
    <row r="63" spans="1:1">
      <c r="A63" s="74"/>
    </row>
    <row r="64" spans="1:1" ht="25.5">
      <c r="A64" s="57" t="s">
        <v>238</v>
      </c>
    </row>
    <row r="66" spans="1:1">
      <c r="A66" s="75" t="s">
        <v>239</v>
      </c>
    </row>
    <row r="67" spans="1:1">
      <c r="A67" s="75"/>
    </row>
    <row r="68" spans="1:1">
      <c r="A68" s="73" t="s">
        <v>240</v>
      </c>
    </row>
    <row r="70" spans="1:1" ht="25.5">
      <c r="A70" s="74" t="s">
        <v>241</v>
      </c>
    </row>
    <row r="71" spans="1:1">
      <c r="A71" s="74"/>
    </row>
    <row r="72" spans="1:1" ht="25.5">
      <c r="A72" s="74" t="s">
        <v>242</v>
      </c>
    </row>
    <row r="74" spans="1:1" ht="38.25">
      <c r="A74" s="76" t="s">
        <v>243</v>
      </c>
    </row>
    <row r="76" spans="1:1">
      <c r="A76" s="57" t="s">
        <v>244</v>
      </c>
    </row>
    <row r="77" spans="1:1" ht="25.5">
      <c r="A77" s="61" t="s">
        <v>322</v>
      </c>
    </row>
    <row r="78" spans="1:1" ht="38.25">
      <c r="A78" s="61" t="s">
        <v>323</v>
      </c>
    </row>
    <row r="79" spans="1:1">
      <c r="A79" s="77"/>
    </row>
    <row r="80" spans="1:1">
      <c r="A80" s="78"/>
    </row>
    <row r="81" spans="1:1">
      <c r="A81" s="79"/>
    </row>
    <row r="82" spans="1:1" ht="15.75">
      <c r="A82" s="80" t="s">
        <v>245</v>
      </c>
    </row>
    <row r="83" spans="1:1">
      <c r="A83" s="81"/>
    </row>
    <row r="84" spans="1:1">
      <c r="A84" s="73" t="s">
        <v>236</v>
      </c>
    </row>
    <row r="85" spans="1:1">
      <c r="A85" s="82"/>
    </row>
    <row r="86" spans="1:1" ht="25.5">
      <c r="A86" s="57" t="s">
        <v>246</v>
      </c>
    </row>
    <row r="88" spans="1:1" ht="38.25">
      <c r="A88" s="57" t="s">
        <v>247</v>
      </c>
    </row>
    <row r="90" spans="1:1" ht="25.5">
      <c r="A90" s="57" t="s">
        <v>248</v>
      </c>
    </row>
    <row r="91" spans="1:1">
      <c r="A91" s="83" t="s">
        <v>249</v>
      </c>
    </row>
    <row r="93" spans="1:1">
      <c r="A93" s="84" t="s">
        <v>250</v>
      </c>
    </row>
    <row r="94" spans="1:1">
      <c r="A94" s="61" t="s">
        <v>251</v>
      </c>
    </row>
    <row r="95" spans="1:1">
      <c r="A95" s="83" t="s">
        <v>252</v>
      </c>
    </row>
    <row r="96" spans="1:1" ht="51">
      <c r="A96" s="61" t="s">
        <v>253</v>
      </c>
    </row>
    <row r="98" spans="1:1" ht="25.5">
      <c r="A98" s="57" t="s">
        <v>254</v>
      </c>
    </row>
    <row r="99" spans="1:1">
      <c r="A99" s="85" t="s">
        <v>255</v>
      </c>
    </row>
    <row r="100" spans="1:1">
      <c r="A100" s="75"/>
    </row>
    <row r="101" spans="1:1">
      <c r="A101" s="73" t="s">
        <v>240</v>
      </c>
    </row>
    <row r="102" spans="1:1">
      <c r="A102" s="82"/>
    </row>
    <row r="103" spans="1:1" ht="25.5">
      <c r="A103" s="86" t="s">
        <v>256</v>
      </c>
    </row>
    <row r="104" spans="1:1" ht="25.5">
      <c r="A104" s="87" t="s">
        <v>257</v>
      </c>
    </row>
    <row r="105" spans="1:1">
      <c r="A105" s="88" t="s">
        <v>258</v>
      </c>
    </row>
    <row r="106" spans="1:1">
      <c r="A106" s="85" t="s">
        <v>259</v>
      </c>
    </row>
    <row r="107" spans="1:1">
      <c r="A107" s="82"/>
    </row>
    <row r="108" spans="1:1">
      <c r="A108" s="78"/>
    </row>
    <row r="109" spans="1:1">
      <c r="A109" s="79"/>
    </row>
    <row r="110" spans="1:1" ht="15.75">
      <c r="A110" s="80" t="s">
        <v>260</v>
      </c>
    </row>
    <row r="111" spans="1:1">
      <c r="A111" s="81"/>
    </row>
    <row r="112" spans="1:1">
      <c r="A112" s="89" t="s">
        <v>261</v>
      </c>
    </row>
    <row r="114" spans="1:1">
      <c r="A114" s="90" t="s">
        <v>262</v>
      </c>
    </row>
    <row r="116" spans="1:1">
      <c r="A116" s="57" t="s">
        <v>263</v>
      </c>
    </row>
    <row r="117" spans="1:1">
      <c r="A117" s="91" t="s">
        <v>264</v>
      </c>
    </row>
    <row r="118" spans="1:1">
      <c r="A118" s="92" t="s">
        <v>265</v>
      </c>
    </row>
    <row r="119" spans="1:1">
      <c r="A119" s="57" t="s">
        <v>266</v>
      </c>
    </row>
    <row r="120" spans="1:1">
      <c r="A120" s="83" t="s">
        <v>267</v>
      </c>
    </row>
    <row r="121" spans="1:1">
      <c r="A121" s="57" t="s">
        <v>268</v>
      </c>
    </row>
    <row r="122" spans="1:1">
      <c r="A122" s="83" t="s">
        <v>269</v>
      </c>
    </row>
    <row r="124" spans="1:1">
      <c r="A124" s="60" t="s">
        <v>270</v>
      </c>
    </row>
    <row r="126" spans="1:1">
      <c r="A126" s="57" t="s">
        <v>271</v>
      </c>
    </row>
    <row r="127" spans="1:1">
      <c r="A127" s="83" t="s">
        <v>272</v>
      </c>
    </row>
    <row r="128" spans="1:1">
      <c r="A128" s="76"/>
    </row>
    <row r="129" spans="1:1">
      <c r="A129" s="57" t="s">
        <v>273</v>
      </c>
    </row>
    <row r="130" spans="1:1">
      <c r="A130" s="83" t="s">
        <v>274</v>
      </c>
    </row>
    <row r="132" spans="1:1">
      <c r="A132" s="76" t="s">
        <v>275</v>
      </c>
    </row>
    <row r="133" spans="1:1">
      <c r="A133" s="76"/>
    </row>
    <row r="134" spans="1:1">
      <c r="A134" s="76" t="s">
        <v>276</v>
      </c>
    </row>
    <row r="135" spans="1:1">
      <c r="A135" s="93" t="s">
        <v>277</v>
      </c>
    </row>
    <row r="136" spans="1:1">
      <c r="A136" s="93" t="s">
        <v>278</v>
      </c>
    </row>
    <row r="137" spans="1:1">
      <c r="A137" s="94" t="s">
        <v>279</v>
      </c>
    </row>
    <row r="138" spans="1:1">
      <c r="A138" s="93" t="s">
        <v>280</v>
      </c>
    </row>
    <row r="139" spans="1:1">
      <c r="A139" s="93" t="s">
        <v>281</v>
      </c>
    </row>
    <row r="140" spans="1:1">
      <c r="A140" s="93"/>
    </row>
    <row r="141" spans="1:1">
      <c r="A141" s="95" t="s">
        <v>282</v>
      </c>
    </row>
    <row r="142" spans="1:1">
      <c r="A142" s="93" t="s">
        <v>283</v>
      </c>
    </row>
    <row r="143" spans="1:1">
      <c r="A143" s="93" t="s">
        <v>284</v>
      </c>
    </row>
    <row r="144" spans="1:1">
      <c r="A144" s="93" t="s">
        <v>285</v>
      </c>
    </row>
    <row r="145" spans="1:1">
      <c r="A145" s="93" t="s">
        <v>286</v>
      </c>
    </row>
    <row r="147" spans="1:1">
      <c r="A147" s="60" t="s">
        <v>287</v>
      </c>
    </row>
    <row r="149" spans="1:1">
      <c r="A149" s="57" t="s">
        <v>288</v>
      </c>
    </row>
    <row r="150" spans="1:1">
      <c r="A150" s="57" t="s">
        <v>289</v>
      </c>
    </row>
    <row r="151" spans="1:1" ht="25.5">
      <c r="A151" s="61" t="s">
        <v>290</v>
      </c>
    </row>
    <row r="152" spans="1:1" ht="25.5">
      <c r="A152" s="61" t="s">
        <v>291</v>
      </c>
    </row>
    <row r="153" spans="1:1" ht="25.5">
      <c r="A153" s="61" t="s">
        <v>292</v>
      </c>
    </row>
    <row r="154" spans="1:1" ht="25.5">
      <c r="A154" s="61" t="s">
        <v>293</v>
      </c>
    </row>
    <row r="155" spans="1:1" ht="25.5">
      <c r="A155" s="61" t="s">
        <v>294</v>
      </c>
    </row>
    <row r="157" spans="1:1" ht="25.5">
      <c r="A157" s="57" t="s">
        <v>295</v>
      </c>
    </row>
    <row r="159" spans="1:1">
      <c r="A159" s="96" t="s">
        <v>296</v>
      </c>
    </row>
    <row r="160" spans="1:1">
      <c r="A160" s="97"/>
    </row>
    <row r="161" spans="1:1">
      <c r="A161" s="97" t="s">
        <v>297</v>
      </c>
    </row>
    <row r="162" spans="1:1">
      <c r="A162" s="97"/>
    </row>
    <row r="163" spans="1:1" ht="25.5">
      <c r="A163" s="97" t="s">
        <v>298</v>
      </c>
    </row>
    <row r="164" spans="1:1">
      <c r="A164" s="98" t="s">
        <v>299</v>
      </c>
    </row>
    <row r="165" spans="1:1">
      <c r="A165" s="97"/>
    </row>
    <row r="166" spans="1:1">
      <c r="A166" s="97" t="s">
        <v>300</v>
      </c>
    </row>
    <row r="167" spans="1:1">
      <c r="A167" s="98" t="s">
        <v>301</v>
      </c>
    </row>
    <row r="168" spans="1:1">
      <c r="A168" s="97"/>
    </row>
    <row r="169" spans="1:1">
      <c r="A169" s="73" t="s">
        <v>302</v>
      </c>
    </row>
    <row r="171" spans="1:1" ht="25.5">
      <c r="A171" s="74" t="s">
        <v>303</v>
      </c>
    </row>
    <row r="172" spans="1:1">
      <c r="A172" s="74"/>
    </row>
    <row r="173" spans="1:1" ht="38.25">
      <c r="A173" s="57" t="s">
        <v>304</v>
      </c>
    </row>
    <row r="175" spans="1:1">
      <c r="A175" s="75" t="s">
        <v>305</v>
      </c>
    </row>
    <row r="176" spans="1:1">
      <c r="A176" s="75"/>
    </row>
    <row r="177" spans="1:1">
      <c r="A177" s="73" t="s">
        <v>306</v>
      </c>
    </row>
    <row r="179" spans="1:1" ht="38.25">
      <c r="A179" s="74" t="s">
        <v>307</v>
      </c>
    </row>
    <row r="180" spans="1:1">
      <c r="A180" s="74"/>
    </row>
    <row r="181" spans="1:1" ht="25.5">
      <c r="A181" s="74" t="s">
        <v>308</v>
      </c>
    </row>
    <row r="182" spans="1:1">
      <c r="A182" s="74"/>
    </row>
    <row r="183" spans="1:1">
      <c r="A183" s="57" t="s">
        <v>244</v>
      </c>
    </row>
    <row r="184" spans="1:1" ht="25.5">
      <c r="A184" s="61" t="s">
        <v>322</v>
      </c>
    </row>
    <row r="185" spans="1:1" ht="38.25">
      <c r="A185" s="61" t="s">
        <v>323</v>
      </c>
    </row>
    <row r="188" spans="1:1">
      <c r="A188" s="97"/>
    </row>
    <row r="189" spans="1:1">
      <c r="A189" s="97"/>
    </row>
    <row r="190" spans="1:1">
      <c r="A190" s="97"/>
    </row>
  </sheetData>
  <hyperlinks>
    <hyperlink ref="A53" r:id="rId1"/>
    <hyperlink ref="A55" r:id="rId2"/>
    <hyperlink ref="A54" r:id="rId3"/>
    <hyperlink ref="A39" r:id="rId4"/>
    <hyperlink ref="A32"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dimension ref="A1"/>
  <sheetViews>
    <sheetView zoomScaleNormal="100" workbookViewId="0">
      <selection activeCell="O15" sqref="O15"/>
    </sheetView>
  </sheetViews>
  <sheetFormatPr defaultColWidth="9.140625" defaultRowHeight="12.75"/>
  <sheetData>
    <row r="1" ht="12.75" customHeight="1"/>
  </sheetData>
  <printOptions horizontalCentered="1"/>
  <pageMargins left="0.25" right="0.25" top="0.5" bottom="0.5" header="0.3" footer="0.3"/>
  <pageSetup orientation="landscape"/>
  <headerFooter alignWithMargins="0">
    <oddFooter>&amp;C</oddFooter>
  </headerFooter>
  <drawing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H24"/>
  <sheetViews>
    <sheetView zoomScaleNormal="100" workbookViewId="0">
      <selection sqref="A1:D1"/>
    </sheetView>
  </sheetViews>
  <sheetFormatPr defaultRowHeight="12.75" customHeight="1"/>
  <cols>
    <col min="1" max="1" width="17.28515625" customWidth="1"/>
    <col min="2" max="2" width="11" customWidth="1"/>
    <col min="4" max="4" width="19.42578125" customWidth="1"/>
    <col min="5" max="5" width="9" customWidth="1"/>
    <col min="7" max="7" width="23.140625" customWidth="1"/>
    <col min="8" max="8" width="9.5703125" customWidth="1"/>
  </cols>
  <sheetData>
    <row r="1" spans="1:8" ht="12.75" customHeight="1">
      <c r="A1" s="100" t="str">
        <f>'(Other Computations)'!B8</f>
        <v>ABC, Inc.</v>
      </c>
      <c r="B1" s="100"/>
      <c r="C1" s="100"/>
      <c r="D1" s="100"/>
    </row>
    <row r="2" spans="1:8" ht="12.75" customHeight="1">
      <c r="A2" s="100" t="str">
        <f>'(Other Computations)'!B11</f>
        <v>Widgets</v>
      </c>
      <c r="B2" s="100"/>
      <c r="C2" s="100"/>
      <c r="D2" s="100"/>
    </row>
    <row r="3" spans="1:8" ht="12.75" customHeight="1">
      <c r="A3" s="100" t="str">
        <f>'(Other Computations)'!B14</f>
        <v>Price Test with Standard Product</v>
      </c>
      <c r="B3" s="100"/>
      <c r="C3" s="100"/>
      <c r="D3" s="100"/>
    </row>
    <row r="4" spans="1:8" ht="12.75" customHeight="1">
      <c r="A4" s="100" t="str">
        <f>"Price Test"</f>
        <v>Price Test</v>
      </c>
      <c r="B4" s="100"/>
      <c r="C4" s="100"/>
      <c r="D4" s="100"/>
    </row>
    <row r="5" spans="1:8" ht="12.75" customHeight="1">
      <c r="A5" s="100" t="str">
        <f>""</f>
        <v/>
      </c>
      <c r="B5" s="100"/>
      <c r="C5" s="100"/>
      <c r="D5" s="100"/>
    </row>
    <row r="6" spans="1:8" ht="12.75" customHeight="1">
      <c r="A6" s="99" t="str">
        <f>"Shaded cells are input cells. You can enter data in them."</f>
        <v>Shaded cells are input cells. You can enter data in them.</v>
      </c>
      <c r="B6" s="99"/>
      <c r="C6" s="99"/>
      <c r="D6" s="99"/>
      <c r="E6" s="99"/>
    </row>
    <row r="7" spans="1:8" ht="12.75" customHeight="1">
      <c r="A7" s="99" t="str">
        <f>"Excel formulas in shaded cells are starting suggestions. You can overwrite them."</f>
        <v>Excel formulas in shaded cells are starting suggestions. You can overwrite them.</v>
      </c>
      <c r="B7" s="99"/>
      <c r="C7" s="99"/>
      <c r="D7" s="99"/>
      <c r="E7" s="99"/>
    </row>
    <row r="8" spans="1:8" ht="12.75" customHeight="1">
      <c r="A8" s="2" t="str">
        <f>Labels!B17</f>
        <v>Reference Price</v>
      </c>
      <c r="B8" s="3">
        <v>100</v>
      </c>
      <c r="D8" s="4" t="str">
        <f>Labels!B23</f>
        <v>Test Prices</v>
      </c>
      <c r="E8" s="5"/>
      <c r="G8" s="4" t="str">
        <f>Labels!B24</f>
        <v>Test Prices Normalized</v>
      </c>
      <c r="H8" s="6"/>
    </row>
    <row r="9" spans="1:8" ht="12.75" customHeight="1">
      <c r="D9" s="7" t="str">
        <f>"   "&amp;Labels!B40</f>
        <v xml:space="preserve">   Test 1</v>
      </c>
      <c r="E9" s="8">
        <f>ROUND(1.1*1.1^(-0.5*1)*B8,0)</f>
        <v>105</v>
      </c>
      <c r="G9" s="7" t="str">
        <f>"   "&amp;Labels!B40</f>
        <v xml:space="preserve">   Test 1</v>
      </c>
      <c r="H9" s="9">
        <f>E9/B8</f>
        <v>1.05</v>
      </c>
    </row>
    <row r="10" spans="1:8" ht="12.75" customHeight="1">
      <c r="D10" s="7" t="str">
        <f>"   "&amp;Labels!B41</f>
        <v xml:space="preserve">   Test 2</v>
      </c>
      <c r="E10" s="8">
        <f>ROUND(1.1*E9,0)</f>
        <v>116</v>
      </c>
      <c r="G10" s="7" t="str">
        <f>"   "&amp;Labels!B41</f>
        <v xml:space="preserve">   Test 2</v>
      </c>
      <c r="H10" s="9">
        <f>E10/B8</f>
        <v>1.1599999999999999</v>
      </c>
    </row>
    <row r="11" spans="1:8" ht="12.75" customHeight="1">
      <c r="D11" s="7" t="str">
        <f>"   "&amp;Labels!B42</f>
        <v xml:space="preserve">   Test 3</v>
      </c>
      <c r="E11" s="8">
        <f>ROUND(1.1*E10,0)</f>
        <v>128</v>
      </c>
      <c r="G11" s="7" t="str">
        <f>"   "&amp;Labels!B42</f>
        <v xml:space="preserve">   Test 3</v>
      </c>
      <c r="H11" s="9">
        <f>E11/B8</f>
        <v>1.28</v>
      </c>
    </row>
    <row r="12" spans="1:8" ht="12.75" customHeight="1">
      <c r="D12" s="10" t="str">
        <f>"   "&amp;Labels!C39</f>
        <v xml:space="preserve">   Total</v>
      </c>
      <c r="E12" s="11">
        <f>AVERAGE(E9:E11)</f>
        <v>116.33333333333333</v>
      </c>
      <c r="G12" s="10" t="str">
        <f>"   "&amp;Labels!C39</f>
        <v xml:space="preserve">   Total</v>
      </c>
      <c r="H12" s="12">
        <f>AVERAGE(H9:H11)</f>
        <v>1.1633333333333333</v>
      </c>
    </row>
    <row r="14" spans="1:8" ht="12.75" customHeight="1">
      <c r="A14" s="4" t="str">
        <f>Labels!B26</f>
        <v>Test Ref Sales Units</v>
      </c>
      <c r="B14" s="13"/>
      <c r="D14" s="4" t="str">
        <f>Labels!B27</f>
        <v>Test Sales Units</v>
      </c>
      <c r="E14" s="13"/>
      <c r="G14" s="4" t="str">
        <f>Labels!B28</f>
        <v>Test Sales Units Normalized</v>
      </c>
      <c r="H14" s="6"/>
    </row>
    <row r="15" spans="1:8" ht="12.75" customHeight="1">
      <c r="A15" s="7" t="str">
        <f>"   "&amp;Labels!B40</f>
        <v xml:space="preserve">   Test 1</v>
      </c>
      <c r="B15" s="14">
        <f>1000/3</f>
        <v>333.33333333333331</v>
      </c>
      <c r="D15" s="7" t="str">
        <f>"   "&amp;Labels!B40</f>
        <v xml:space="preserve">   Test 1</v>
      </c>
      <c r="E15" s="14"/>
      <c r="G15" s="7" t="str">
        <f>"   "&amp;Labels!B40</f>
        <v xml:space="preserve">   Test 1</v>
      </c>
      <c r="H15" s="9">
        <f>E15/B15</f>
        <v>0</v>
      </c>
    </row>
    <row r="16" spans="1:8" ht="12.75" customHeight="1">
      <c r="A16" s="7" t="str">
        <f>"   "&amp;Labels!B41</f>
        <v xml:space="preserve">   Test 2</v>
      </c>
      <c r="B16" s="14">
        <f>1000/3</f>
        <v>333.33333333333331</v>
      </c>
      <c r="D16" s="7" t="str">
        <f>"   "&amp;Labels!B41</f>
        <v xml:space="preserve">   Test 2</v>
      </c>
      <c r="E16" s="14"/>
      <c r="G16" s="7" t="str">
        <f>"   "&amp;Labels!B41</f>
        <v xml:space="preserve">   Test 2</v>
      </c>
      <c r="H16" s="9">
        <f>E16/B16</f>
        <v>0</v>
      </c>
    </row>
    <row r="17" spans="1:8" ht="12.75" customHeight="1">
      <c r="A17" s="7" t="str">
        <f>"   "&amp;Labels!B42</f>
        <v xml:space="preserve">   Test 3</v>
      </c>
      <c r="B17" s="14">
        <f>1000/3</f>
        <v>333.33333333333331</v>
      </c>
      <c r="D17" s="7" t="str">
        <f>"   "&amp;Labels!B42</f>
        <v xml:space="preserve">   Test 3</v>
      </c>
      <c r="E17" s="14"/>
      <c r="G17" s="7" t="str">
        <f>"   "&amp;Labels!B42</f>
        <v xml:space="preserve">   Test 3</v>
      </c>
      <c r="H17" s="9">
        <f>E17/B17</f>
        <v>0</v>
      </c>
    </row>
    <row r="18" spans="1:8" ht="12.75" customHeight="1">
      <c r="A18" s="10" t="str">
        <f>"   "&amp;Labels!C39</f>
        <v xml:space="preserve">   Total</v>
      </c>
      <c r="B18" s="15">
        <f>SUM(B15:B17)</f>
        <v>1000</v>
      </c>
      <c r="D18" s="10" t="str">
        <f>"   "&amp;Labels!C39</f>
        <v xml:space="preserve">   Total</v>
      </c>
      <c r="E18" s="15">
        <f>SUM(E15:E17)</f>
        <v>0</v>
      </c>
      <c r="G18" s="10" t="str">
        <f>"   "&amp;Labels!C39</f>
        <v xml:space="preserve">   Total</v>
      </c>
      <c r="H18" s="12">
        <f>AVERAGE(H15:H17)</f>
        <v>0</v>
      </c>
    </row>
    <row r="20" spans="1:8" ht="12.75" customHeight="1">
      <c r="C20" s="100" t="str">
        <f>"Regression Statistics"</f>
        <v>Regression Statistics</v>
      </c>
      <c r="D20" s="100"/>
      <c r="E20" s="100"/>
      <c r="F20" s="100"/>
    </row>
    <row r="21" spans="1:8" ht="12.75" customHeight="1">
      <c r="C21" s="100" t="str">
        <f>""</f>
        <v/>
      </c>
      <c r="D21" s="100"/>
      <c r="E21" s="100"/>
      <c r="F21" s="100"/>
    </row>
    <row r="22" spans="1:8" ht="12.75" customHeight="1">
      <c r="A22" s="2" t="str">
        <f>Labels!B19</f>
        <v>Test Elasticity</v>
      </c>
      <c r="B22" s="16" t="e">
        <f>'ZZZ__FnCalls 1'!A8</f>
        <v>#VALUE!</v>
      </c>
      <c r="D22" s="2" t="str">
        <f>Labels!B29</f>
        <v>Test StdError Elasticity</v>
      </c>
      <c r="E22" s="16" t="e">
        <f>'ZZZ__FnCalls 1'!A9</f>
        <v>#VALUE!</v>
      </c>
      <c r="G22" s="2" t="str">
        <f>Labels!B25</f>
        <v>Test R squared</v>
      </c>
      <c r="H22" s="16" t="e">
        <f>'ZZZ__FnCalls 1'!A10</f>
        <v>#VALUE!</v>
      </c>
    </row>
    <row r="23" spans="1:8" ht="12.75" customHeight="1">
      <c r="A23" s="99" t="str">
        <f>"Regression equation:"</f>
        <v>Regression equation:</v>
      </c>
      <c r="B23" s="99"/>
      <c r="C23" s="99"/>
      <c r="D23" s="99"/>
      <c r="E23" s="99"/>
      <c r="F23" s="99"/>
      <c r="G23" s="99"/>
      <c r="H23" s="99"/>
    </row>
    <row r="24" spans="1:8" ht="12.75" customHeight="1">
      <c r="A24" s="99" t="str">
        <f>"Test_Sales_Units/Test_Ref_Sales_Units = (Test_Price/Ref_Price)^Test_Elasticity"</f>
        <v>Test_Sales_Units/Test_Ref_Sales_Units = (Test_Price/Ref_Price)^Test_Elasticity</v>
      </c>
      <c r="B24" s="99"/>
      <c r="C24" s="99"/>
      <c r="D24" s="99"/>
      <c r="E24" s="99"/>
      <c r="F24" s="99"/>
      <c r="G24" s="99"/>
      <c r="H24" s="99"/>
    </row>
  </sheetData>
  <mergeCells count="11">
    <mergeCell ref="A7:E7"/>
    <mergeCell ref="C20:F20"/>
    <mergeCell ref="C21:F21"/>
    <mergeCell ref="A23:H23"/>
    <mergeCell ref="A24:H24"/>
    <mergeCell ref="A6:E6"/>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H26"/>
  <sheetViews>
    <sheetView zoomScaleNormal="100" workbookViewId="0">
      <selection activeCell="E4" sqref="E4"/>
    </sheetView>
  </sheetViews>
  <sheetFormatPr defaultRowHeight="12.75" customHeight="1"/>
  <cols>
    <col min="1" max="1" width="18.5703125" customWidth="1"/>
    <col min="2" max="2" width="10" customWidth="1"/>
    <col min="4" max="4" width="18.140625" customWidth="1"/>
    <col min="5" max="5" width="13.140625" customWidth="1"/>
    <col min="7" max="7" width="16.7109375" customWidth="1"/>
    <col min="8" max="8" width="10.7109375" customWidth="1"/>
  </cols>
  <sheetData>
    <row r="1" spans="1:8" ht="12.75" customHeight="1">
      <c r="A1" s="100" t="str">
        <f>'(Other Computations)'!B8</f>
        <v>ABC, Inc.</v>
      </c>
      <c r="B1" s="100"/>
      <c r="C1" s="100"/>
      <c r="D1" s="100"/>
    </row>
    <row r="2" spans="1:8" ht="12.75" customHeight="1">
      <c r="A2" s="100" t="str">
        <f>'(Other Computations)'!B11</f>
        <v>Widgets</v>
      </c>
      <c r="B2" s="100"/>
      <c r="C2" s="100"/>
      <c r="D2" s="100"/>
    </row>
    <row r="3" spans="1:8" ht="12.75" customHeight="1">
      <c r="A3" s="100" t="str">
        <f>'(Other Computations)'!B14</f>
        <v>Price Test with Standard Product</v>
      </c>
      <c r="B3" s="100"/>
      <c r="C3" s="100"/>
      <c r="D3" s="100"/>
    </row>
    <row r="4" spans="1:8" ht="12.75" customHeight="1">
      <c r="A4" s="100" t="str">
        <f>"Sales Predictions"</f>
        <v>Sales Predictions</v>
      </c>
      <c r="B4" s="100"/>
      <c r="C4" s="100"/>
      <c r="D4" s="100"/>
    </row>
    <row r="5" spans="1:8" ht="12.75" customHeight="1">
      <c r="A5" s="100" t="str">
        <f>""</f>
        <v/>
      </c>
      <c r="B5" s="100"/>
      <c r="C5" s="100"/>
      <c r="D5" s="100"/>
    </row>
    <row r="6" spans="1:8" ht="12.75" customHeight="1">
      <c r="A6" s="99" t="str">
        <f>"Shaded cells are input cells. You can enter data in them."</f>
        <v>Shaded cells are input cells. You can enter data in them.</v>
      </c>
      <c r="B6" s="99"/>
      <c r="C6" s="99"/>
      <c r="D6" s="99"/>
      <c r="E6" s="99"/>
    </row>
    <row r="7" spans="1:8" ht="12.75" customHeight="1">
      <c r="A7" s="99" t="str">
        <f>"Excel formulas in shaded cells are starting suggestions. You can overwrite them."</f>
        <v>Excel formulas in shaded cells are starting suggestions. You can overwrite them.</v>
      </c>
      <c r="B7" s="99"/>
      <c r="C7" s="99"/>
      <c r="D7" s="99"/>
      <c r="E7" s="99"/>
    </row>
    <row r="8" spans="1:8" ht="12.75" customHeight="1">
      <c r="A8" s="4" t="str">
        <f>Labels!B14</f>
        <v>Prediction Prices</v>
      </c>
      <c r="B8" s="5"/>
      <c r="D8" s="4" t="str">
        <f>Labels!B13</f>
        <v>Predicted Sales Units</v>
      </c>
      <c r="E8" s="13"/>
      <c r="G8" s="4" t="str">
        <f>Labels!B12</f>
        <v>Predicted Revenue</v>
      </c>
      <c r="H8" s="5"/>
    </row>
    <row r="9" spans="1:8" ht="12.75" customHeight="1">
      <c r="A9" s="7" t="str">
        <f>"   "&amp;Labels!B33</f>
        <v xml:space="preserve">   Price 1</v>
      </c>
      <c r="B9" s="8">
        <f>MIN('Price Test'!E9:E11)+1*MAX('Price Test'!E9:E11)+1*(-MIN('Price Test'!E9:E11))+(-1)*MAX('Price Test'!E9:E11)+(-1)*(-MIN('Price Test'!E9:E11))</f>
        <v>105</v>
      </c>
      <c r="D9" s="7" t="str">
        <f>"   "&amp;Labels!B33</f>
        <v xml:space="preserve">   Price 1</v>
      </c>
      <c r="E9" s="17" t="e">
        <f>B26*(B9/'Price Test'!B8)^'Price Test'!B22</f>
        <v>#VALUE!</v>
      </c>
      <c r="G9" s="7" t="str">
        <f>"   "&amp;Labels!B33</f>
        <v xml:space="preserve">   Price 1</v>
      </c>
      <c r="H9" s="18" t="e">
        <f>B9*E9</f>
        <v>#VALUE!</v>
      </c>
    </row>
    <row r="10" spans="1:8" ht="12.75" customHeight="1">
      <c r="A10" s="7" t="str">
        <f>"   "&amp;Labels!B34</f>
        <v xml:space="preserve">   Price 2</v>
      </c>
      <c r="B10" s="8">
        <f>MIN('Price Test'!E9:E11)+2*MAX('Price Test'!E9:E11)+2*(-MIN('Price Test'!E9:E11))+(-1)*MAX('Price Test'!E9:E11)+(-1)*(-MIN('Price Test'!E9:E11))</f>
        <v>128</v>
      </c>
      <c r="D10" s="7" t="str">
        <f>"   "&amp;Labels!B34</f>
        <v xml:space="preserve">   Price 2</v>
      </c>
      <c r="E10" s="17" t="e">
        <f>B26*(B10/'Price Test'!B8)^'Price Test'!B22</f>
        <v>#VALUE!</v>
      </c>
      <c r="G10" s="7" t="str">
        <f>"   "&amp;Labels!B34</f>
        <v xml:space="preserve">   Price 2</v>
      </c>
      <c r="H10" s="18" t="e">
        <f>B10*E10</f>
        <v>#VALUE!</v>
      </c>
    </row>
    <row r="11" spans="1:8" ht="12.75" customHeight="1">
      <c r="A11" s="7" t="str">
        <f>"   "&amp;Labels!B35</f>
        <v xml:space="preserve">   Price 3</v>
      </c>
      <c r="B11" s="8">
        <f>MIN('Price Test'!E9:E11)+3*MAX('Price Test'!E9:E11)+3*(-MIN('Price Test'!E9:E11))+(-1)*MAX('Price Test'!E9:E11)+(-1)*(-MIN('Price Test'!E9:E11))</f>
        <v>151</v>
      </c>
      <c r="D11" s="7" t="str">
        <f>"   "&amp;Labels!B35</f>
        <v xml:space="preserve">   Price 3</v>
      </c>
      <c r="E11" s="17" t="e">
        <f>B26*(B11/'Price Test'!B8)^'Price Test'!B22</f>
        <v>#VALUE!</v>
      </c>
      <c r="G11" s="7" t="str">
        <f>"   "&amp;Labels!B35</f>
        <v xml:space="preserve">   Price 3</v>
      </c>
      <c r="H11" s="18" t="e">
        <f>B11*E11</f>
        <v>#VALUE!</v>
      </c>
    </row>
    <row r="12" spans="1:8" ht="12.75" customHeight="1">
      <c r="A12" s="7" t="str">
        <f>"   "&amp;Labels!B36</f>
        <v xml:space="preserve">   Price 4</v>
      </c>
      <c r="B12" s="8">
        <f>MIN('Price Test'!E9:E11)+4*MAX('Price Test'!E9:E11)+4*(-MIN('Price Test'!E9:E11))+(-1)*MAX('Price Test'!E9:E11)+(-1)*(-MIN('Price Test'!E9:E11))</f>
        <v>174</v>
      </c>
      <c r="D12" s="7" t="str">
        <f>"   "&amp;Labels!B36</f>
        <v xml:space="preserve">   Price 4</v>
      </c>
      <c r="E12" s="17" t="e">
        <f>B26*(B12/'Price Test'!B8)^'Price Test'!B22</f>
        <v>#VALUE!</v>
      </c>
      <c r="G12" s="7" t="str">
        <f>"   "&amp;Labels!B36</f>
        <v xml:space="preserve">   Price 4</v>
      </c>
      <c r="H12" s="18" t="e">
        <f>B12*E12</f>
        <v>#VALUE!</v>
      </c>
    </row>
    <row r="13" spans="1:8" ht="12.75" customHeight="1">
      <c r="A13" s="19" t="str">
        <f>"   "&amp;Labels!B37</f>
        <v xml:space="preserve">   Price 5</v>
      </c>
      <c r="B13" s="20">
        <f>MIN('Price Test'!E9:E11)+5*MAX('Price Test'!E9:E11)+5*(-MIN('Price Test'!E9:E11))+(-1)*MAX('Price Test'!E9:E11)+(-1)*(-MIN('Price Test'!E9:E11))</f>
        <v>197</v>
      </c>
      <c r="D13" s="19" t="str">
        <f>"   "&amp;Labels!B37</f>
        <v xml:space="preserve">   Price 5</v>
      </c>
      <c r="E13" s="15" t="e">
        <f>B26*(B13/'Price Test'!B8)^'Price Test'!B22</f>
        <v>#VALUE!</v>
      </c>
      <c r="G13" s="19" t="str">
        <f>"   "&amp;Labels!B37</f>
        <v xml:space="preserve">   Price 5</v>
      </c>
      <c r="H13" s="11" t="e">
        <f>B13*E13</f>
        <v>#VALUE!</v>
      </c>
    </row>
    <row r="14" spans="1:8" ht="12.75" customHeight="1">
      <c r="A14" s="99" t="str">
        <f>"Sales Units = Reference_Sales_Units * (Prediction_Price/Reference_Price)^Units_Elasticity"</f>
        <v>Sales Units = Reference_Sales_Units * (Prediction_Price/Reference_Price)^Units_Elasticity</v>
      </c>
      <c r="B14" s="99"/>
      <c r="C14" s="99"/>
      <c r="D14" s="99"/>
      <c r="E14" s="99"/>
      <c r="F14" s="99"/>
      <c r="G14" s="99"/>
      <c r="H14" s="99"/>
    </row>
    <row r="16" spans="1:8" ht="12.75" customHeight="1">
      <c r="A16" s="4" t="str">
        <f>Labels!B9</f>
        <v>Predicted Costs</v>
      </c>
      <c r="B16" s="5"/>
      <c r="D16" s="4" t="str">
        <f>Labels!B10</f>
        <v>Predicted Margin</v>
      </c>
      <c r="E16" s="5"/>
      <c r="G16" s="4" t="str">
        <f>Labels!B11</f>
        <v>Predicted Margin %</v>
      </c>
      <c r="H16" s="21"/>
    </row>
    <row r="17" spans="1:8" ht="12.75" customHeight="1">
      <c r="A17" s="7" t="str">
        <f>"   "&amp;Labels!B33</f>
        <v xml:space="preserve">   Price 1</v>
      </c>
      <c r="B17" s="18" t="e">
        <f>E26*(E9/B26)^(H26/5)</f>
        <v>#VALUE!</v>
      </c>
      <c r="D17" s="7" t="str">
        <f>"   "&amp;Labels!B33</f>
        <v xml:space="preserve">   Price 1</v>
      </c>
      <c r="E17" s="18" t="e">
        <f>E9*B9-B17</f>
        <v>#VALUE!</v>
      </c>
      <c r="G17" s="7" t="str">
        <f>"   "&amp;Labels!B33</f>
        <v xml:space="preserve">   Price 1</v>
      </c>
      <c r="H17" s="22" t="e">
        <f>E17/H9</f>
        <v>#VALUE!</v>
      </c>
    </row>
    <row r="18" spans="1:8" ht="12.75" customHeight="1">
      <c r="A18" s="7" t="str">
        <f>"   "&amp;Labels!B34</f>
        <v xml:space="preserve">   Price 2</v>
      </c>
      <c r="B18" s="18" t="e">
        <f>E26*(E10/B26)^(H26/5)</f>
        <v>#VALUE!</v>
      </c>
      <c r="D18" s="7" t="str">
        <f>"   "&amp;Labels!B34</f>
        <v xml:space="preserve">   Price 2</v>
      </c>
      <c r="E18" s="18" t="e">
        <f>E10*B10-B18</f>
        <v>#VALUE!</v>
      </c>
      <c r="G18" s="7" t="str">
        <f>"   "&amp;Labels!B34</f>
        <v xml:space="preserve">   Price 2</v>
      </c>
      <c r="H18" s="22" t="e">
        <f>E18/H10</f>
        <v>#VALUE!</v>
      </c>
    </row>
    <row r="19" spans="1:8" ht="12.75" customHeight="1">
      <c r="A19" s="7" t="str">
        <f>"   "&amp;Labels!B35</f>
        <v xml:space="preserve">   Price 3</v>
      </c>
      <c r="B19" s="18" t="e">
        <f>E26*(E11/B26)^(H26/5)</f>
        <v>#VALUE!</v>
      </c>
      <c r="D19" s="7" t="str">
        <f>"   "&amp;Labels!B35</f>
        <v xml:space="preserve">   Price 3</v>
      </c>
      <c r="E19" s="18" t="e">
        <f>E11*B11-B19</f>
        <v>#VALUE!</v>
      </c>
      <c r="G19" s="7" t="str">
        <f>"   "&amp;Labels!B35</f>
        <v xml:space="preserve">   Price 3</v>
      </c>
      <c r="H19" s="22" t="e">
        <f>E19/H11</f>
        <v>#VALUE!</v>
      </c>
    </row>
    <row r="20" spans="1:8" ht="12.75" customHeight="1">
      <c r="A20" s="7" t="str">
        <f>"   "&amp;Labels!B36</f>
        <v xml:space="preserve">   Price 4</v>
      </c>
      <c r="B20" s="18" t="e">
        <f>E26*(E12/B26)^(H26/5)</f>
        <v>#VALUE!</v>
      </c>
      <c r="D20" s="7" t="str">
        <f>"   "&amp;Labels!B36</f>
        <v xml:space="preserve">   Price 4</v>
      </c>
      <c r="E20" s="18" t="e">
        <f>E12*B12-B20</f>
        <v>#VALUE!</v>
      </c>
      <c r="G20" s="7" t="str">
        <f>"   "&amp;Labels!B36</f>
        <v xml:space="preserve">   Price 4</v>
      </c>
      <c r="H20" s="22" t="e">
        <f>E20/H12</f>
        <v>#VALUE!</v>
      </c>
    </row>
    <row r="21" spans="1:8" ht="12.75" customHeight="1">
      <c r="A21" s="19" t="str">
        <f>"   "&amp;Labels!B37</f>
        <v xml:space="preserve">   Price 5</v>
      </c>
      <c r="B21" s="11" t="e">
        <f>E26*(E13/B26)^(H26/5)</f>
        <v>#VALUE!</v>
      </c>
      <c r="D21" s="19" t="str">
        <f>"   "&amp;Labels!B37</f>
        <v xml:space="preserve">   Price 5</v>
      </c>
      <c r="E21" s="11" t="e">
        <f>E13*B13-B21</f>
        <v>#VALUE!</v>
      </c>
      <c r="G21" s="19" t="str">
        <f>"   "&amp;Labels!B37</f>
        <v xml:space="preserve">   Price 5</v>
      </c>
      <c r="H21" s="23" t="e">
        <f>E21/H13</f>
        <v>#VALUE!</v>
      </c>
    </row>
    <row r="22" spans="1:8" ht="12.75" customHeight="1">
      <c r="A22" s="99" t="str">
        <f>"Cost = Reference_Cost *(Predicted_Sales_Units/Reference_Sales_Units)^Cost_Elasticity"</f>
        <v>Cost = Reference_Cost *(Predicted_Sales_Units/Reference_Sales_Units)^Cost_Elasticity</v>
      </c>
      <c r="B22" s="99"/>
      <c r="C22" s="99"/>
      <c r="D22" s="99"/>
      <c r="E22" s="99"/>
      <c r="F22" s="99"/>
      <c r="G22" s="99"/>
      <c r="H22" s="99"/>
    </row>
    <row r="24" spans="1:8" ht="12.75" customHeight="1">
      <c r="D24" s="100" t="str">
        <f>"Cost Parameters"</f>
        <v>Cost Parameters</v>
      </c>
      <c r="E24" s="100"/>
    </row>
    <row r="25" spans="1:8" ht="12.75" customHeight="1">
      <c r="D25" s="100" t="str">
        <f>""</f>
        <v/>
      </c>
      <c r="E25" s="100"/>
    </row>
    <row r="26" spans="1:8" ht="12.75" customHeight="1">
      <c r="A26" s="2" t="str">
        <f>Labels!B18</f>
        <v>Reference Sales Units</v>
      </c>
      <c r="B26" s="24">
        <v>1000</v>
      </c>
      <c r="D26" s="2" t="str">
        <f>Labels!B16</f>
        <v>Reference Cost</v>
      </c>
      <c r="E26" s="3">
        <v>56000</v>
      </c>
      <c r="G26" s="2" t="str">
        <f>Labels!B8</f>
        <v>Cost Elasticity</v>
      </c>
      <c r="H26" s="24">
        <v>0.45</v>
      </c>
    </row>
  </sheetData>
  <mergeCells count="11">
    <mergeCell ref="A7:E7"/>
    <mergeCell ref="A14:H14"/>
    <mergeCell ref="A22:H22"/>
    <mergeCell ref="D24:E24"/>
    <mergeCell ref="D25:E25"/>
    <mergeCell ref="A6:E6"/>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E51"/>
  <sheetViews>
    <sheetView zoomScaleNormal="100" workbookViewId="0">
      <selection sqref="A1:D1"/>
    </sheetView>
  </sheetViews>
  <sheetFormatPr defaultRowHeight="12.75" customHeight="1"/>
  <cols>
    <col min="1" max="1" width="21.85546875" customWidth="1"/>
    <col min="2" max="2" width="23.140625" customWidth="1"/>
    <col min="3" max="3" width="14.85546875" customWidth="1"/>
    <col min="4" max="4" width="5.85546875" customWidth="1"/>
    <col min="5" max="5" width="99.28515625" customWidth="1"/>
  </cols>
  <sheetData>
    <row r="1" spans="1:5" ht="12.75" customHeight="1">
      <c r="A1" s="100" t="str">
        <f>'(Other Computations)'!B8</f>
        <v>ABC, Inc.</v>
      </c>
      <c r="B1" s="100"/>
      <c r="C1" s="100"/>
      <c r="D1" s="100"/>
    </row>
    <row r="2" spans="1:5" ht="12.75" customHeight="1">
      <c r="A2" s="100" t="str">
        <f>'(Other Computations)'!B11</f>
        <v>Widgets</v>
      </c>
      <c r="B2" s="100"/>
      <c r="C2" s="100"/>
      <c r="D2" s="100"/>
    </row>
    <row r="3" spans="1:5" ht="12.75" customHeight="1">
      <c r="A3" s="100" t="str">
        <f>'(Other Computations)'!B14</f>
        <v>Price Test with Standard Product</v>
      </c>
      <c r="B3" s="100"/>
      <c r="C3" s="100"/>
      <c r="D3" s="100"/>
    </row>
    <row r="4" spans="1:5" ht="12.75" customHeight="1">
      <c r="A4" s="100" t="str">
        <f>"Formulas"</f>
        <v>Formulas</v>
      </c>
      <c r="B4" s="100"/>
      <c r="C4" s="100"/>
      <c r="D4" s="100"/>
    </row>
    <row r="5" spans="1:5" ht="12.75" customHeight="1">
      <c r="A5" s="100" t="str">
        <f>""</f>
        <v/>
      </c>
      <c r="B5" s="100"/>
      <c r="C5" s="100"/>
      <c r="D5" s="100"/>
    </row>
    <row r="6" spans="1:5" ht="12.75" customHeight="1">
      <c r="A6" s="25" t="s">
        <v>204</v>
      </c>
      <c r="B6" s="25" t="s">
        <v>157</v>
      </c>
      <c r="C6" s="25" t="s">
        <v>199</v>
      </c>
      <c r="D6" s="25"/>
      <c r="E6" s="25" t="s">
        <v>164</v>
      </c>
    </row>
    <row r="7" spans="1:5" ht="12.75" customHeight="1">
      <c r="A7" s="26" t="s">
        <v>149</v>
      </c>
      <c r="B7" s="26" t="str">
        <f>Labels!B7</f>
        <v>Company Name</v>
      </c>
      <c r="C7" s="27"/>
      <c r="D7" s="28"/>
      <c r="E7" s="29"/>
    </row>
    <row r="8" spans="1:5" ht="12.75" customHeight="1">
      <c r="A8" s="30"/>
      <c r="B8" s="30"/>
      <c r="C8" s="31"/>
      <c r="D8" s="32"/>
      <c r="E8" s="33"/>
    </row>
    <row r="9" spans="1:5" ht="12.75" customHeight="1">
      <c r="A9" s="26" t="s">
        <v>113</v>
      </c>
      <c r="B9" s="26" t="str">
        <f>Labels!B8</f>
        <v>Cost Elasticity</v>
      </c>
      <c r="C9" s="27"/>
      <c r="D9" s="28"/>
      <c r="E9" s="29"/>
    </row>
    <row r="10" spans="1:5" ht="12.75" customHeight="1">
      <c r="A10" s="30"/>
      <c r="B10" s="30"/>
      <c r="C10" s="31"/>
      <c r="D10" s="32"/>
      <c r="E10" s="33"/>
    </row>
    <row r="11" spans="1:5" ht="12.75" customHeight="1">
      <c r="A11" s="26" t="s">
        <v>176</v>
      </c>
      <c r="B11" s="26" t="str">
        <f>Labels!B9</f>
        <v>Predicted Costs</v>
      </c>
      <c r="C11" s="27" t="s">
        <v>123</v>
      </c>
      <c r="D11" s="28" t="s">
        <v>187</v>
      </c>
      <c r="E11" s="29" t="s">
        <v>139</v>
      </c>
    </row>
    <row r="12" spans="1:5" ht="12.75" customHeight="1">
      <c r="A12" s="30"/>
      <c r="B12" s="30"/>
      <c r="C12" s="31"/>
      <c r="D12" s="32"/>
      <c r="E12" s="33"/>
    </row>
    <row r="13" spans="1:5" ht="12.75" customHeight="1">
      <c r="A13" s="26" t="s">
        <v>154</v>
      </c>
      <c r="B13" s="26" t="str">
        <f>Labels!B10</f>
        <v>Predicted Margin</v>
      </c>
      <c r="C13" s="27" t="s">
        <v>123</v>
      </c>
      <c r="D13" s="28" t="s">
        <v>187</v>
      </c>
      <c r="E13" s="29" t="s">
        <v>68</v>
      </c>
    </row>
    <row r="14" spans="1:5" ht="12.75" customHeight="1">
      <c r="A14" s="30"/>
      <c r="B14" s="30"/>
      <c r="C14" s="31"/>
      <c r="D14" s="32"/>
      <c r="E14" s="33"/>
    </row>
    <row r="15" spans="1:5" ht="12.75" customHeight="1">
      <c r="A15" s="26" t="s">
        <v>60</v>
      </c>
      <c r="B15" s="26" t="str">
        <f>Labels!B11</f>
        <v>Predicted Margin %</v>
      </c>
      <c r="C15" s="27" t="s">
        <v>123</v>
      </c>
      <c r="D15" s="28" t="s">
        <v>187</v>
      </c>
      <c r="E15" s="29" t="s">
        <v>14</v>
      </c>
    </row>
    <row r="16" spans="1:5" ht="12.75" customHeight="1">
      <c r="A16" s="30"/>
      <c r="B16" s="30"/>
      <c r="C16" s="31"/>
      <c r="D16" s="32"/>
      <c r="E16" s="33"/>
    </row>
    <row r="17" spans="1:5" ht="12.75" customHeight="1">
      <c r="A17" s="26" t="s">
        <v>1</v>
      </c>
      <c r="B17" s="26" t="str">
        <f>Labels!B12</f>
        <v>Predicted Revenue</v>
      </c>
      <c r="C17" s="27" t="s">
        <v>123</v>
      </c>
      <c r="D17" s="28" t="s">
        <v>187</v>
      </c>
      <c r="E17" s="29" t="s">
        <v>52</v>
      </c>
    </row>
    <row r="18" spans="1:5" ht="12.75" customHeight="1">
      <c r="A18" s="30"/>
      <c r="B18" s="30"/>
      <c r="C18" s="31"/>
      <c r="D18" s="32"/>
      <c r="E18" s="33"/>
    </row>
    <row r="19" spans="1:5" ht="12.75" customHeight="1">
      <c r="A19" s="26" t="s">
        <v>174</v>
      </c>
      <c r="B19" s="26" t="str">
        <f>Labels!B13</f>
        <v>Predicted Sales Units</v>
      </c>
      <c r="C19" s="27" t="s">
        <v>123</v>
      </c>
      <c r="D19" s="28" t="s">
        <v>187</v>
      </c>
      <c r="E19" s="29" t="s">
        <v>186</v>
      </c>
    </row>
    <row r="20" spans="1:5" ht="12.75" customHeight="1">
      <c r="A20" s="30"/>
      <c r="B20" s="30"/>
      <c r="C20" s="31"/>
      <c r="D20" s="32"/>
      <c r="E20" s="33"/>
    </row>
    <row r="21" spans="1:5" ht="12.75" customHeight="1">
      <c r="A21" s="26" t="s">
        <v>24</v>
      </c>
      <c r="B21" s="26" t="str">
        <f>Labels!B14</f>
        <v>Prediction Prices</v>
      </c>
      <c r="C21" s="27" t="s">
        <v>123</v>
      </c>
      <c r="D21" s="28" t="s">
        <v>187</v>
      </c>
      <c r="E21" s="29" t="s">
        <v>34</v>
      </c>
    </row>
    <row r="22" spans="1:5" ht="12.75" customHeight="1">
      <c r="A22" s="30"/>
      <c r="B22" s="30"/>
      <c r="C22" s="31"/>
      <c r="D22" s="32"/>
      <c r="E22" s="33"/>
    </row>
    <row r="23" spans="1:5" ht="12.75" customHeight="1">
      <c r="A23" s="26" t="s">
        <v>200</v>
      </c>
      <c r="B23" s="26" t="str">
        <f>Labels!B15</f>
        <v>Product</v>
      </c>
      <c r="C23" s="27"/>
      <c r="D23" s="28"/>
      <c r="E23" s="29"/>
    </row>
    <row r="24" spans="1:5" ht="12.75" customHeight="1">
      <c r="A24" s="30"/>
      <c r="B24" s="30"/>
      <c r="C24" s="31"/>
      <c r="D24" s="32"/>
      <c r="E24" s="33"/>
    </row>
    <row r="25" spans="1:5" ht="12.75" customHeight="1">
      <c r="A25" s="26" t="s">
        <v>53</v>
      </c>
      <c r="B25" s="26" t="str">
        <f>Labels!B16</f>
        <v>Reference Cost</v>
      </c>
      <c r="C25" s="27"/>
      <c r="D25" s="28"/>
      <c r="E25" s="29"/>
    </row>
    <row r="26" spans="1:5" ht="12.75" customHeight="1">
      <c r="A26" s="30"/>
      <c r="B26" s="30"/>
      <c r="C26" s="31"/>
      <c r="D26" s="32"/>
      <c r="E26" s="33"/>
    </row>
    <row r="27" spans="1:5" ht="12.75" customHeight="1">
      <c r="A27" s="26" t="s">
        <v>37</v>
      </c>
      <c r="B27" s="26" t="str">
        <f>Labels!B17</f>
        <v>Reference Price</v>
      </c>
      <c r="C27" s="27"/>
      <c r="D27" s="28"/>
      <c r="E27" s="29"/>
    </row>
    <row r="28" spans="1:5" ht="12.75" customHeight="1">
      <c r="A28" s="30"/>
      <c r="B28" s="30"/>
      <c r="C28" s="31"/>
      <c r="D28" s="32"/>
      <c r="E28" s="33"/>
    </row>
    <row r="29" spans="1:5" ht="12.75" customHeight="1">
      <c r="A29" s="26" t="s">
        <v>136</v>
      </c>
      <c r="B29" s="26" t="str">
        <f>Labels!B18</f>
        <v>Reference Sales Units</v>
      </c>
      <c r="C29" s="27"/>
      <c r="D29" s="28"/>
      <c r="E29" s="29"/>
    </row>
    <row r="30" spans="1:5" ht="12.75" customHeight="1">
      <c r="A30" s="30"/>
      <c r="B30" s="30"/>
      <c r="C30" s="31"/>
      <c r="D30" s="32"/>
      <c r="E30" s="33"/>
    </row>
    <row r="31" spans="1:5" ht="12.75" customHeight="1">
      <c r="A31" s="26" t="s">
        <v>93</v>
      </c>
      <c r="B31" s="26" t="str">
        <f>Labels!B19</f>
        <v>Test Elasticity</v>
      </c>
      <c r="C31" s="27" t="s">
        <v>183</v>
      </c>
      <c r="D31" s="28" t="s">
        <v>187</v>
      </c>
      <c r="E31" s="29" t="s">
        <v>17</v>
      </c>
    </row>
    <row r="32" spans="1:5" ht="12.75" customHeight="1">
      <c r="A32" s="30"/>
      <c r="B32" s="30"/>
      <c r="C32" s="31"/>
      <c r="D32" s="32"/>
      <c r="E32" s="33"/>
    </row>
    <row r="33" spans="1:5" ht="12.75" customHeight="1">
      <c r="A33" s="26" t="s">
        <v>106</v>
      </c>
      <c r="B33" s="26" t="str">
        <f>Labels!B20</f>
        <v>Test Ln Prices</v>
      </c>
      <c r="C33" s="27" t="s">
        <v>212</v>
      </c>
      <c r="D33" s="28" t="s">
        <v>187</v>
      </c>
      <c r="E33" s="29" t="s">
        <v>147</v>
      </c>
    </row>
    <row r="34" spans="1:5" ht="12.75" customHeight="1">
      <c r="A34" s="30"/>
      <c r="B34" s="30"/>
      <c r="C34" s="31"/>
      <c r="D34" s="32"/>
      <c r="E34" s="33"/>
    </row>
    <row r="35" spans="1:5" ht="12.75" customHeight="1">
      <c r="A35" s="26" t="s">
        <v>159</v>
      </c>
      <c r="B35" s="26" t="str">
        <f>Labels!B21</f>
        <v>Test Ln Sales Units</v>
      </c>
      <c r="C35" s="27" t="s">
        <v>212</v>
      </c>
      <c r="D35" s="28" t="s">
        <v>187</v>
      </c>
      <c r="E35" s="29" t="s">
        <v>98</v>
      </c>
    </row>
    <row r="36" spans="1:5" ht="12.75" customHeight="1">
      <c r="A36" s="30"/>
      <c r="B36" s="30"/>
      <c r="C36" s="31"/>
      <c r="D36" s="32"/>
      <c r="E36" s="33"/>
    </row>
    <row r="37" spans="1:5" ht="12.75" customHeight="1">
      <c r="A37" s="26" t="s">
        <v>142</v>
      </c>
      <c r="B37" s="26" t="str">
        <f>Labels!B22</f>
        <v xml:space="preserve">Name of Test </v>
      </c>
      <c r="C37" s="27"/>
      <c r="D37" s="28"/>
      <c r="E37" s="29"/>
    </row>
    <row r="38" spans="1:5" ht="12.75" customHeight="1">
      <c r="A38" s="30"/>
      <c r="B38" s="30"/>
      <c r="C38" s="31"/>
      <c r="D38" s="32"/>
      <c r="E38" s="33"/>
    </row>
    <row r="39" spans="1:5" ht="12.75" customHeight="1">
      <c r="A39" s="26" t="s">
        <v>71</v>
      </c>
      <c r="B39" s="26" t="str">
        <f>Labels!B23</f>
        <v>Test Prices</v>
      </c>
      <c r="C39" s="27" t="s">
        <v>212</v>
      </c>
      <c r="D39" s="28" t="s">
        <v>187</v>
      </c>
      <c r="E39" s="29" t="s">
        <v>116</v>
      </c>
    </row>
    <row r="40" spans="1:5" ht="12.75" customHeight="1">
      <c r="A40" s="30"/>
      <c r="B40" s="30"/>
      <c r="C40" s="31"/>
      <c r="D40" s="32"/>
      <c r="E40" s="33"/>
    </row>
    <row r="41" spans="1:5" ht="12.75" customHeight="1">
      <c r="A41" s="26" t="s">
        <v>58</v>
      </c>
      <c r="B41" s="26" t="str">
        <f>Labels!B24</f>
        <v>Test Prices Normalized</v>
      </c>
      <c r="C41" s="27" t="s">
        <v>212</v>
      </c>
      <c r="D41" s="28" t="s">
        <v>187</v>
      </c>
      <c r="E41" s="29" t="s">
        <v>57</v>
      </c>
    </row>
    <row r="42" spans="1:5" ht="12.75" customHeight="1">
      <c r="A42" s="30"/>
      <c r="B42" s="30"/>
      <c r="C42" s="31"/>
      <c r="D42" s="32"/>
      <c r="E42" s="33"/>
    </row>
    <row r="43" spans="1:5" ht="12.75" customHeight="1">
      <c r="A43" s="26" t="s">
        <v>6</v>
      </c>
      <c r="B43" s="26" t="str">
        <f>Labels!B25</f>
        <v>Test R squared</v>
      </c>
      <c r="C43" s="27" t="s">
        <v>183</v>
      </c>
      <c r="D43" s="28" t="s">
        <v>187</v>
      </c>
      <c r="E43" s="29" t="s">
        <v>194</v>
      </c>
    </row>
    <row r="44" spans="1:5" ht="12.75" customHeight="1">
      <c r="A44" s="30"/>
      <c r="B44" s="30"/>
      <c r="C44" s="31"/>
      <c r="D44" s="32"/>
      <c r="E44" s="33"/>
    </row>
    <row r="45" spans="1:5" ht="12.75" customHeight="1">
      <c r="A45" s="26" t="s">
        <v>163</v>
      </c>
      <c r="B45" s="26" t="str">
        <f>Labels!B26</f>
        <v>Test Ref Sales Units</v>
      </c>
      <c r="C45" s="27"/>
      <c r="D45" s="28"/>
      <c r="E45" s="29"/>
    </row>
    <row r="46" spans="1:5" ht="12.75" customHeight="1">
      <c r="A46" s="30"/>
      <c r="B46" s="30"/>
      <c r="C46" s="31"/>
      <c r="D46" s="32"/>
      <c r="E46" s="33"/>
    </row>
    <row r="47" spans="1:5" ht="12.75" customHeight="1">
      <c r="A47" s="26" t="s">
        <v>91</v>
      </c>
      <c r="B47" s="26" t="str">
        <f>Labels!B27</f>
        <v>Test Sales Units</v>
      </c>
      <c r="C47" s="27"/>
      <c r="D47" s="28"/>
      <c r="E47" s="29"/>
    </row>
    <row r="48" spans="1:5" ht="12.75" customHeight="1">
      <c r="A48" s="30"/>
      <c r="B48" s="30"/>
      <c r="C48" s="31"/>
      <c r="D48" s="32"/>
      <c r="E48" s="33"/>
    </row>
    <row r="49" spans="1:5" ht="12.75" customHeight="1">
      <c r="A49" s="26" t="s">
        <v>108</v>
      </c>
      <c r="B49" s="26" t="str">
        <f>Labels!B28</f>
        <v>Test Sales Units Normalized</v>
      </c>
      <c r="C49" s="27" t="s">
        <v>212</v>
      </c>
      <c r="D49" s="28" t="s">
        <v>187</v>
      </c>
      <c r="E49" s="29" t="s">
        <v>66</v>
      </c>
    </row>
    <row r="50" spans="1:5" ht="12.75" customHeight="1">
      <c r="A50" s="30"/>
      <c r="B50" s="30"/>
      <c r="C50" s="31"/>
      <c r="D50" s="32"/>
      <c r="E50" s="33"/>
    </row>
    <row r="51" spans="1:5" ht="12.75" customHeight="1">
      <c r="A51" s="26" t="s">
        <v>156</v>
      </c>
      <c r="B51" s="26" t="str">
        <f>Labels!B29</f>
        <v>Test StdError Elasticity</v>
      </c>
      <c r="C51" s="27" t="s">
        <v>183</v>
      </c>
      <c r="D51" s="28" t="s">
        <v>187</v>
      </c>
      <c r="E51" s="29" t="s">
        <v>35</v>
      </c>
    </row>
  </sheetData>
  <mergeCells count="5">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legacyDrawing r:id="rId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D24"/>
  <sheetViews>
    <sheetView zoomScaleNormal="100" workbookViewId="0"/>
  </sheetViews>
  <sheetFormatPr defaultRowHeight="12.75" customHeight="1"/>
  <cols>
    <col min="1" max="1" width="16" customWidth="1"/>
    <col min="2" max="2" width="25.42578125" customWidth="1"/>
  </cols>
  <sheetData>
    <row r="1" spans="1:4" ht="12.75" customHeight="1">
      <c r="A1" s="100" t="str">
        <f>B8</f>
        <v>ABC, Inc.</v>
      </c>
      <c r="B1" s="100"/>
      <c r="C1" s="100"/>
      <c r="D1" s="100"/>
    </row>
    <row r="2" spans="1:4" ht="12.75" customHeight="1">
      <c r="A2" s="100" t="str">
        <f>B11</f>
        <v>Widgets</v>
      </c>
      <c r="B2" s="100"/>
      <c r="C2" s="100"/>
      <c r="D2" s="100"/>
    </row>
    <row r="3" spans="1:4" ht="12.75" customHeight="1">
      <c r="A3" s="100" t="str">
        <f>B14</f>
        <v>Price Test with Standard Product</v>
      </c>
      <c r="B3" s="100"/>
      <c r="C3" s="100"/>
      <c r="D3" s="100"/>
    </row>
    <row r="4" spans="1:4" ht="12.75" customHeight="1">
      <c r="A4" s="100" t="str">
        <f>"(Other Computations)"</f>
        <v>(Other Computations)</v>
      </c>
      <c r="B4" s="100"/>
      <c r="C4" s="100"/>
      <c r="D4" s="100"/>
    </row>
    <row r="5" spans="1:4" ht="12.75" customHeight="1">
      <c r="A5" s="100" t="str">
        <f>""</f>
        <v/>
      </c>
      <c r="B5" s="100"/>
      <c r="C5" s="100"/>
      <c r="D5" s="100"/>
    </row>
    <row r="6" spans="1:4" ht="12.75" customHeight="1">
      <c r="A6" s="1" t="str">
        <f>Labels!B7</f>
        <v>Company Name</v>
      </c>
    </row>
    <row r="7" spans="1:4" ht="12.75" customHeight="1">
      <c r="B7" s="34"/>
    </row>
    <row r="8" spans="1:4" ht="12.75" customHeight="1">
      <c r="A8" s="2"/>
      <c r="B8" s="35" t="s">
        <v>41</v>
      </c>
    </row>
    <row r="9" spans="1:4" ht="12.75" customHeight="1">
      <c r="A9" s="1" t="str">
        <f>Labels!B15</f>
        <v>Product</v>
      </c>
    </row>
    <row r="10" spans="1:4" ht="12.75" customHeight="1">
      <c r="B10" s="34"/>
    </row>
    <row r="11" spans="1:4" ht="12.75" customHeight="1">
      <c r="A11" s="2"/>
      <c r="B11" s="35" t="s">
        <v>0</v>
      </c>
    </row>
    <row r="12" spans="1:4" ht="12.75" customHeight="1">
      <c r="A12" s="1" t="str">
        <f>Labels!B22</f>
        <v xml:space="preserve">Name of Test </v>
      </c>
    </row>
    <row r="13" spans="1:4" ht="12.75" customHeight="1">
      <c r="B13" s="34"/>
    </row>
    <row r="14" spans="1:4" ht="12.75" customHeight="1">
      <c r="A14" s="2"/>
      <c r="B14" s="35" t="s">
        <v>80</v>
      </c>
    </row>
    <row r="15" spans="1:4" ht="12.75" customHeight="1">
      <c r="A15" s="1" t="str">
        <f>Labels!B21</f>
        <v>Test Ln Sales Units</v>
      </c>
    </row>
    <row r="16" spans="1:4" ht="12.75" customHeight="1">
      <c r="A16" s="36" t="str">
        <f>Labels!D40</f>
        <v>Tests</v>
      </c>
      <c r="B16" s="34"/>
    </row>
    <row r="17" spans="1:2" ht="12.75" customHeight="1">
      <c r="A17" s="4" t="str">
        <f>Labels!B40</f>
        <v>Test 1</v>
      </c>
      <c r="B17" s="37" t="e">
        <f>LN('Price Test'!H15)</f>
        <v>#NUM!</v>
      </c>
    </row>
    <row r="18" spans="1:2" ht="12.75" customHeight="1">
      <c r="A18" s="38" t="str">
        <f>Labels!B41</f>
        <v>Test 2</v>
      </c>
      <c r="B18" s="39" t="e">
        <f>LN('Price Test'!H16)</f>
        <v>#NUM!</v>
      </c>
    </row>
    <row r="19" spans="1:2" ht="12.75" customHeight="1">
      <c r="A19" s="10" t="str">
        <f>Labels!B42</f>
        <v>Test 3</v>
      </c>
      <c r="B19" s="40" t="e">
        <f>LN('Price Test'!H17)</f>
        <v>#NUM!</v>
      </c>
    </row>
    <row r="20" spans="1:2" ht="12.75" customHeight="1">
      <c r="A20" s="1" t="str">
        <f>Labels!B20</f>
        <v>Test Ln Prices</v>
      </c>
    </row>
    <row r="21" spans="1:2" ht="12.75" customHeight="1">
      <c r="A21" s="36" t="str">
        <f>Labels!D40</f>
        <v>Tests</v>
      </c>
      <c r="B21" s="34"/>
    </row>
    <row r="22" spans="1:2" ht="12.75" customHeight="1">
      <c r="A22" s="4" t="str">
        <f>Labels!B40</f>
        <v>Test 1</v>
      </c>
      <c r="B22" s="37">
        <f>LN('Price Test'!H9)</f>
        <v>4.8790164169432049E-2</v>
      </c>
    </row>
    <row r="23" spans="1:2" ht="12.75" customHeight="1">
      <c r="A23" s="38" t="str">
        <f>Labels!B41</f>
        <v>Test 2</v>
      </c>
      <c r="B23" s="39">
        <f>LN('Price Test'!H10)</f>
        <v>0.14842000511827322</v>
      </c>
    </row>
    <row r="24" spans="1:2" ht="12.75" customHeight="1">
      <c r="A24" s="10" t="str">
        <f>Labels!B42</f>
        <v>Test 3</v>
      </c>
      <c r="B24" s="40">
        <f>LN('Price Test'!H11)</f>
        <v>0.24686007793152581</v>
      </c>
    </row>
  </sheetData>
  <mergeCells count="5">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E42"/>
  <sheetViews>
    <sheetView zoomScaleNormal="100" workbookViewId="0">
      <selection sqref="A1:D1"/>
    </sheetView>
  </sheetViews>
  <sheetFormatPr defaultRowHeight="12.75" customHeight="1"/>
  <cols>
    <col min="1" max="1" width="21.85546875" customWidth="1"/>
    <col min="2" max="2" width="22.28515625" customWidth="1"/>
    <col min="3" max="3" width="8.28515625" customWidth="1"/>
    <col min="4" max="4" width="10.5703125" customWidth="1"/>
    <col min="5" max="5" width="60.7109375" style="49" customWidth="1"/>
  </cols>
  <sheetData>
    <row r="1" spans="1:5" ht="12.75" customHeight="1">
      <c r="A1" s="100" t="str">
        <f>'(Other Computations)'!B8</f>
        <v>ABC, Inc.</v>
      </c>
      <c r="B1" s="100"/>
      <c r="C1" s="100"/>
      <c r="D1" s="100"/>
    </row>
    <row r="2" spans="1:5" ht="12.75" customHeight="1">
      <c r="A2" s="100" t="str">
        <f>'(Other Computations)'!B11</f>
        <v>Widgets</v>
      </c>
      <c r="B2" s="100"/>
      <c r="C2" s="100"/>
      <c r="D2" s="100"/>
    </row>
    <row r="3" spans="1:5" ht="12.75" customHeight="1">
      <c r="A3" s="100" t="str">
        <f>'(Other Computations)'!B14</f>
        <v>Price Test with Standard Product</v>
      </c>
      <c r="B3" s="100"/>
      <c r="C3" s="100"/>
      <c r="D3" s="100"/>
    </row>
    <row r="4" spans="1:5" ht="12.75" customHeight="1">
      <c r="A4" s="100" t="str">
        <f>"Labels"</f>
        <v>Labels</v>
      </c>
      <c r="B4" s="100"/>
      <c r="C4" s="100"/>
      <c r="D4" s="100"/>
    </row>
    <row r="5" spans="1:5" ht="12.75" customHeight="1">
      <c r="A5" s="100" t="str">
        <f>""</f>
        <v/>
      </c>
      <c r="B5" s="100"/>
      <c r="C5" s="100"/>
      <c r="D5" s="100"/>
    </row>
    <row r="6" spans="1:5" ht="12.75" customHeight="1">
      <c r="A6" s="41" t="s">
        <v>204</v>
      </c>
      <c r="B6" s="41" t="s">
        <v>201</v>
      </c>
      <c r="C6" s="41"/>
      <c r="D6" s="41"/>
      <c r="E6" s="47" t="s">
        <v>7</v>
      </c>
    </row>
    <row r="7" spans="1:5" ht="12.75" customHeight="1">
      <c r="A7" s="42" t="s">
        <v>149</v>
      </c>
      <c r="B7" s="43" t="s">
        <v>92</v>
      </c>
      <c r="C7" s="44"/>
      <c r="D7" s="44"/>
      <c r="E7" s="48" t="s">
        <v>67</v>
      </c>
    </row>
    <row r="8" spans="1:5" ht="33.75" customHeight="1">
      <c r="A8" s="42" t="s">
        <v>113</v>
      </c>
      <c r="B8" s="43" t="s">
        <v>47</v>
      </c>
      <c r="C8" s="44"/>
      <c r="D8" s="44"/>
      <c r="E8" s="48" t="s">
        <v>97</v>
      </c>
    </row>
    <row r="9" spans="1:5" ht="22.5" customHeight="1">
      <c r="A9" s="42" t="s">
        <v>176</v>
      </c>
      <c r="B9" s="43" t="s">
        <v>70</v>
      </c>
      <c r="C9" s="44"/>
      <c r="D9" s="44"/>
      <c r="E9" s="48" t="s">
        <v>31</v>
      </c>
    </row>
    <row r="10" spans="1:5" ht="22.5" customHeight="1">
      <c r="A10" s="42" t="s">
        <v>154</v>
      </c>
      <c r="B10" s="43" t="s">
        <v>114</v>
      </c>
      <c r="C10" s="44"/>
      <c r="D10" s="44"/>
      <c r="E10" s="48" t="s">
        <v>61</v>
      </c>
    </row>
    <row r="11" spans="1:5" ht="22.5" customHeight="1">
      <c r="A11" s="42" t="s">
        <v>60</v>
      </c>
      <c r="B11" s="43" t="s">
        <v>5</v>
      </c>
      <c r="C11" s="44"/>
      <c r="D11" s="44"/>
      <c r="E11" s="48" t="s">
        <v>27</v>
      </c>
    </row>
    <row r="12" spans="1:5" ht="12.75" customHeight="1">
      <c r="A12" s="42" t="s">
        <v>1</v>
      </c>
      <c r="B12" s="43" t="s">
        <v>43</v>
      </c>
      <c r="C12" s="44"/>
      <c r="D12" s="44"/>
      <c r="E12" s="48" t="s">
        <v>131</v>
      </c>
    </row>
    <row r="13" spans="1:5" ht="12.75" customHeight="1">
      <c r="A13" s="42" t="s">
        <v>174</v>
      </c>
      <c r="B13" s="43" t="s">
        <v>3</v>
      </c>
      <c r="C13" s="44"/>
      <c r="D13" s="44"/>
      <c r="E13" s="48" t="s">
        <v>11</v>
      </c>
    </row>
    <row r="14" spans="1:5" ht="12.75" customHeight="1">
      <c r="A14" s="42" t="s">
        <v>24</v>
      </c>
      <c r="B14" s="43" t="s">
        <v>144</v>
      </c>
      <c r="C14" s="44"/>
      <c r="D14" s="44"/>
      <c r="E14" s="48" t="s">
        <v>160</v>
      </c>
    </row>
    <row r="15" spans="1:5" ht="12.75" customHeight="1">
      <c r="A15" s="42" t="s">
        <v>200</v>
      </c>
      <c r="B15" s="43" t="s">
        <v>155</v>
      </c>
      <c r="C15" s="44"/>
      <c r="D15" s="44"/>
      <c r="E15" s="48"/>
    </row>
    <row r="16" spans="1:5" ht="22.5" customHeight="1">
      <c r="A16" s="42" t="s">
        <v>53</v>
      </c>
      <c r="B16" s="43" t="s">
        <v>78</v>
      </c>
      <c r="C16" s="44"/>
      <c r="D16" s="44"/>
      <c r="E16" s="48" t="s">
        <v>184</v>
      </c>
    </row>
    <row r="17" spans="1:5" ht="12.75" customHeight="1">
      <c r="A17" s="42" t="s">
        <v>37</v>
      </c>
      <c r="B17" s="43" t="s">
        <v>203</v>
      </c>
      <c r="C17" s="44"/>
      <c r="D17" s="44"/>
      <c r="E17" s="48" t="s">
        <v>87</v>
      </c>
    </row>
    <row r="18" spans="1:5" ht="12.75" customHeight="1">
      <c r="A18" s="42" t="s">
        <v>136</v>
      </c>
      <c r="B18" s="43" t="s">
        <v>206</v>
      </c>
      <c r="C18" s="44"/>
      <c r="D18" s="44"/>
      <c r="E18" s="48" t="s">
        <v>69</v>
      </c>
    </row>
    <row r="19" spans="1:5" ht="22.5" customHeight="1">
      <c r="A19" s="42" t="s">
        <v>93</v>
      </c>
      <c r="B19" s="43" t="s">
        <v>152</v>
      </c>
      <c r="C19" s="44"/>
      <c r="D19" s="44"/>
      <c r="E19" s="48" t="s">
        <v>46</v>
      </c>
    </row>
    <row r="20" spans="1:5" ht="12.75" customHeight="1">
      <c r="A20" s="42" t="s">
        <v>106</v>
      </c>
      <c r="B20" s="43" t="s">
        <v>111</v>
      </c>
      <c r="C20" s="44"/>
      <c r="D20" s="44"/>
      <c r="E20" s="48" t="s">
        <v>127</v>
      </c>
    </row>
    <row r="21" spans="1:5" ht="12.75" customHeight="1">
      <c r="A21" s="42" t="s">
        <v>159</v>
      </c>
      <c r="B21" s="43" t="s">
        <v>117</v>
      </c>
      <c r="C21" s="44"/>
      <c r="D21" s="44"/>
      <c r="E21" s="48" t="s">
        <v>21</v>
      </c>
    </row>
    <row r="22" spans="1:5" ht="12.75" customHeight="1">
      <c r="A22" s="42" t="s">
        <v>142</v>
      </c>
      <c r="B22" s="43" t="s">
        <v>44</v>
      </c>
      <c r="C22" s="44"/>
      <c r="D22" s="44"/>
      <c r="E22" s="48" t="s">
        <v>40</v>
      </c>
    </row>
    <row r="23" spans="1:5" ht="12.75" customHeight="1">
      <c r="A23" s="42" t="s">
        <v>71</v>
      </c>
      <c r="B23" s="43" t="s">
        <v>56</v>
      </c>
      <c r="C23" s="44"/>
      <c r="D23" s="44"/>
      <c r="E23" s="48" t="s">
        <v>146</v>
      </c>
    </row>
    <row r="24" spans="1:5" ht="22.5" customHeight="1">
      <c r="A24" s="42" t="s">
        <v>58</v>
      </c>
      <c r="B24" s="43" t="s">
        <v>54</v>
      </c>
      <c r="C24" s="44"/>
      <c r="D24" s="44"/>
      <c r="E24" s="48" t="s">
        <v>192</v>
      </c>
    </row>
    <row r="25" spans="1:5" ht="22.5" customHeight="1">
      <c r="A25" s="42" t="s">
        <v>6</v>
      </c>
      <c r="B25" s="43" t="s">
        <v>128</v>
      </c>
      <c r="C25" s="44"/>
      <c r="D25" s="44"/>
      <c r="E25" s="48" t="s">
        <v>55</v>
      </c>
    </row>
    <row r="26" spans="1:5" ht="22.5" customHeight="1">
      <c r="A26" s="42" t="s">
        <v>163</v>
      </c>
      <c r="B26" s="43" t="s">
        <v>33</v>
      </c>
      <c r="C26" s="44"/>
      <c r="D26" s="44"/>
      <c r="E26" s="48" t="s">
        <v>181</v>
      </c>
    </row>
    <row r="27" spans="1:5" ht="12.75" customHeight="1">
      <c r="A27" s="42" t="s">
        <v>91</v>
      </c>
      <c r="B27" s="43" t="s">
        <v>102</v>
      </c>
      <c r="C27" s="44"/>
      <c r="D27" s="44"/>
      <c r="E27" s="48" t="s">
        <v>141</v>
      </c>
    </row>
    <row r="28" spans="1:5" ht="22.5" customHeight="1">
      <c r="A28" s="42" t="s">
        <v>108</v>
      </c>
      <c r="B28" s="43" t="s">
        <v>167</v>
      </c>
      <c r="C28" s="44"/>
      <c r="D28" s="44"/>
      <c r="E28" s="48" t="s">
        <v>148</v>
      </c>
    </row>
    <row r="29" spans="1:5" ht="12.75" customHeight="1">
      <c r="A29" s="42" t="s">
        <v>156</v>
      </c>
      <c r="B29" s="43" t="s">
        <v>101</v>
      </c>
      <c r="C29" s="44"/>
      <c r="D29" s="44"/>
      <c r="E29" s="48" t="s">
        <v>96</v>
      </c>
    </row>
    <row r="31" spans="1:5" ht="12.75" customHeight="1">
      <c r="A31" s="41" t="s">
        <v>59</v>
      </c>
      <c r="B31" s="41" t="s">
        <v>209</v>
      </c>
      <c r="C31" s="41" t="s">
        <v>18</v>
      </c>
      <c r="D31" s="41" t="s">
        <v>10</v>
      </c>
      <c r="E31" s="47" t="s">
        <v>7</v>
      </c>
    </row>
    <row r="32" spans="1:5" ht="12.75" customHeight="1">
      <c r="A32" s="42" t="s">
        <v>123</v>
      </c>
      <c r="B32" s="45" t="s">
        <v>123</v>
      </c>
      <c r="C32" s="45" t="s">
        <v>158</v>
      </c>
      <c r="D32" s="45" t="s">
        <v>123</v>
      </c>
      <c r="E32" s="48" t="s">
        <v>29</v>
      </c>
    </row>
    <row r="33" spans="1:5" ht="12.75" customHeight="1">
      <c r="A33" s="42" t="s">
        <v>76</v>
      </c>
      <c r="B33" s="46" t="s">
        <v>133</v>
      </c>
      <c r="D33" s="46" t="s">
        <v>123</v>
      </c>
    </row>
    <row r="34" spans="1:5" ht="12.75" customHeight="1">
      <c r="A34" s="42" t="s">
        <v>75</v>
      </c>
      <c r="B34" s="46" t="s">
        <v>211</v>
      </c>
    </row>
    <row r="35" spans="1:5" ht="12.75" customHeight="1">
      <c r="A35" s="42" t="s">
        <v>74</v>
      </c>
      <c r="B35" s="46" t="s">
        <v>39</v>
      </c>
    </row>
    <row r="36" spans="1:5" ht="12.75" customHeight="1">
      <c r="A36" s="42" t="s">
        <v>178</v>
      </c>
      <c r="B36" s="46" t="s">
        <v>119</v>
      </c>
    </row>
    <row r="37" spans="1:5" ht="12.75" customHeight="1">
      <c r="A37" s="42" t="s">
        <v>72</v>
      </c>
      <c r="B37" s="46" t="s">
        <v>191</v>
      </c>
    </row>
    <row r="39" spans="1:5" ht="12.75" customHeight="1">
      <c r="A39" s="42" t="s">
        <v>212</v>
      </c>
      <c r="B39" s="45" t="s">
        <v>212</v>
      </c>
      <c r="C39" s="45" t="s">
        <v>158</v>
      </c>
      <c r="D39" s="45" t="s">
        <v>212</v>
      </c>
      <c r="E39" s="48" t="s">
        <v>95</v>
      </c>
    </row>
    <row r="40" spans="1:5" ht="12.75" customHeight="1">
      <c r="A40" s="42" t="s">
        <v>162</v>
      </c>
      <c r="B40" s="46" t="s">
        <v>8</v>
      </c>
      <c r="D40" s="46" t="s">
        <v>212</v>
      </c>
    </row>
    <row r="41" spans="1:5" ht="12.75" customHeight="1">
      <c r="A41" s="42" t="s">
        <v>86</v>
      </c>
      <c r="B41" s="46" t="s">
        <v>145</v>
      </c>
    </row>
    <row r="42" spans="1:5" ht="12.75" customHeight="1">
      <c r="A42" s="42" t="s">
        <v>109</v>
      </c>
      <c r="B42" s="46" t="s">
        <v>150</v>
      </c>
    </row>
  </sheetData>
  <mergeCells count="5">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D12"/>
  <sheetViews>
    <sheetView zoomScaleNormal="100" workbookViewId="0"/>
  </sheetViews>
  <sheetFormatPr defaultRowHeight="12.75" customHeight="1"/>
  <sheetData>
    <row r="1" spans="1:4" ht="12.75" customHeight="1">
      <c r="A1" s="100" t="str">
        <f>'(Other Computations)'!B8</f>
        <v>ABC, Inc.</v>
      </c>
      <c r="B1" s="100"/>
      <c r="C1" s="100"/>
      <c r="D1" s="100"/>
    </row>
    <row r="2" spans="1:4" ht="12.75" customHeight="1">
      <c r="A2" s="100" t="str">
        <f>'(Other Computations)'!B11</f>
        <v>Widgets</v>
      </c>
      <c r="B2" s="100"/>
      <c r="C2" s="100"/>
      <c r="D2" s="100"/>
    </row>
    <row r="3" spans="1:4" ht="12.75" customHeight="1">
      <c r="A3" s="100" t="str">
        <f>'(Other Computations)'!B14</f>
        <v>Price Test with Standard Product</v>
      </c>
      <c r="B3" s="100"/>
      <c r="C3" s="100"/>
      <c r="D3" s="100"/>
    </row>
    <row r="4" spans="1:4" ht="12.75" customHeight="1">
      <c r="A4" s="100" t="str">
        <f>"ZZZ__FnCalls 1"</f>
        <v>ZZZ__FnCalls 1</v>
      </c>
      <c r="B4" s="100"/>
      <c r="C4" s="100"/>
      <c r="D4" s="100"/>
    </row>
    <row r="5" spans="1:4" ht="12.75" customHeight="1">
      <c r="A5" s="100" t="str">
        <f>""</f>
        <v/>
      </c>
      <c r="B5" s="100"/>
      <c r="C5" s="100"/>
      <c r="D5" s="100"/>
    </row>
    <row r="6" spans="1:4" ht="12.75" customHeight="1">
      <c r="A6" s="1" t="e">
        <f>'(Other Computations)'!B17</f>
        <v>#NUM!</v>
      </c>
      <c r="B6" s="1" t="e">
        <f>'(Other Computations)'!B18</f>
        <v>#NUM!</v>
      </c>
      <c r="C6" s="1" t="e">
        <f>'(Other Computations)'!B19</f>
        <v>#NUM!</v>
      </c>
    </row>
    <row r="7" spans="1:4" ht="12.75" customHeight="1">
      <c r="A7" s="1">
        <f>'(Other Computations)'!B22</f>
        <v>4.8790164169432049E-2</v>
      </c>
      <c r="B7" s="1">
        <f>'(Other Computations)'!B23</f>
        <v>0.14842000511827322</v>
      </c>
      <c r="C7" s="1">
        <f>'(Other Computations)'!B24</f>
        <v>0.24686007793152581</v>
      </c>
    </row>
    <row r="8" spans="1:4" ht="12.75" customHeight="1">
      <c r="A8" t="e">
        <f t="array" ref="A8:B12">LINEST(A6:C6,A7:C7,FALSE,TRUE)</f>
        <v>#VALUE!</v>
      </c>
      <c r="B8" t="e">
        <v>#VALUE!</v>
      </c>
    </row>
    <row r="9" spans="1:4" ht="12.75" customHeight="1">
      <c r="A9" t="e">
        <v>#VALUE!</v>
      </c>
      <c r="B9" t="e">
        <v>#VALUE!</v>
      </c>
    </row>
    <row r="10" spans="1:4" ht="12.75" customHeight="1">
      <c r="A10" t="e">
        <v>#VALUE!</v>
      </c>
      <c r="B10" t="e">
        <v>#VALUE!</v>
      </c>
    </row>
    <row r="11" spans="1:4" ht="12.75" customHeight="1">
      <c r="A11" t="e">
        <v>#VALUE!</v>
      </c>
      <c r="B11" t="e">
        <v>#VALUE!</v>
      </c>
    </row>
    <row r="12" spans="1:4" ht="12.75" customHeight="1">
      <c r="A12" t="e">
        <v>#VALUE!</v>
      </c>
      <c r="B12" t="e">
        <v>#VALUE!</v>
      </c>
    </row>
  </sheetData>
  <mergeCells count="5">
    <mergeCell ref="A1:D1"/>
    <mergeCell ref="A2:D2"/>
    <mergeCell ref="A3:D3"/>
    <mergeCell ref="A4:D4"/>
    <mergeCell ref="A5:D5"/>
  </mergeCells>
  <pageMargins left="0.25" right="0.25" top="0.5" bottom="0.5" header="0.5" footer="0.5"/>
  <pageSetup paperSize="9" fitToHeight="32767"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dimension ref="A1:A10"/>
  <sheetViews>
    <sheetView zoomScaleNormal="100" workbookViewId="0"/>
  </sheetViews>
  <sheetFormatPr defaultRowHeight="12.75" customHeight="1"/>
  <sheetData>
    <row r="1" spans="1:1" ht="12.75" customHeight="1">
      <c r="A1" t="s">
        <v>20</v>
      </c>
    </row>
    <row r="2" spans="1:1" ht="12.75" customHeight="1">
      <c r="A2" t="s">
        <v>2</v>
      </c>
    </row>
    <row r="3" spans="1:1" ht="12.75" customHeight="1">
      <c r="A3" t="s">
        <v>175</v>
      </c>
    </row>
    <row r="4" spans="1:1" ht="12.75" customHeight="1">
      <c r="A4" t="s">
        <v>195</v>
      </c>
    </row>
    <row r="5" spans="1:1" ht="12.75" customHeight="1">
      <c r="A5" t="s">
        <v>45</v>
      </c>
    </row>
    <row r="6" spans="1:1" ht="12.75" customHeight="1">
      <c r="A6" t="s">
        <v>135</v>
      </c>
    </row>
    <row r="7" spans="1:1" ht="12.75" customHeight="1">
      <c r="A7" t="s">
        <v>140</v>
      </c>
    </row>
    <row r="8" spans="1:1" ht="12.75" customHeight="1">
      <c r="A8" t="s">
        <v>62</v>
      </c>
    </row>
    <row r="9" spans="1:1" ht="12.75" customHeight="1">
      <c r="A9" t="s">
        <v>151</v>
      </c>
    </row>
    <row r="10" spans="1:1" ht="12.75" customHeight="1">
      <c r="A10" t="s">
        <v>198</v>
      </c>
    </row>
  </sheetData>
  <pageMargins left="0.75" right="0.75" top="1" bottom="1" header="0.5" footer="0.5"/>
  <pageSetup paperSize="9"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dimension ref="A1:BL5"/>
  <sheetViews>
    <sheetView zoomScaleNormal="100" workbookViewId="0"/>
  </sheetViews>
  <sheetFormatPr defaultRowHeight="12.75" customHeight="1"/>
  <sheetData>
    <row r="1" spans="1:64" ht="12.75" customHeight="1">
      <c r="A1" t="s">
        <v>153</v>
      </c>
      <c r="B1" t="str">
        <f>Labels!B27</f>
        <v>Test Sales Units</v>
      </c>
      <c r="C1" t="s">
        <v>207</v>
      </c>
      <c r="D1" t="str">
        <f>Labels!E27</f>
        <v>The sales units measured at the test price in each test market in the pricing test</v>
      </c>
      <c r="E1" t="s">
        <v>118</v>
      </c>
      <c r="F1" t="str">
        <f>Labels!B23</f>
        <v>Test Prices</v>
      </c>
      <c r="G1" t="s">
        <v>189</v>
      </c>
      <c r="H1" t="str">
        <f>Labels!E23</f>
        <v>The prices used in the various pricing tests</v>
      </c>
      <c r="I1" t="s">
        <v>134</v>
      </c>
      <c r="J1" t="str">
        <f>Labels!B19</f>
        <v>Test Elasticity</v>
      </c>
      <c r="K1" t="s">
        <v>170</v>
      </c>
      <c r="L1" t="str">
        <f>Labels!E19</f>
        <v>The elasticity of sales units with respect to changes in price, estimated from the pricing test</v>
      </c>
      <c r="M1" t="s">
        <v>179</v>
      </c>
      <c r="N1" t="str">
        <f>Labels!B22</f>
        <v xml:space="preserve">Name of Test </v>
      </c>
      <c r="O1" t="s">
        <v>4</v>
      </c>
      <c r="P1" t="str">
        <f>Labels!E22</f>
        <v>A name that uniquely identifies this pricing test</v>
      </c>
      <c r="Q1" t="s">
        <v>103</v>
      </c>
      <c r="R1" t="str">
        <f>Labels!B7</f>
        <v>Company Name</v>
      </c>
      <c r="S1" t="s">
        <v>63</v>
      </c>
      <c r="T1" t="str">
        <f>Labels!E7</f>
        <v>Name of the company or organization doing the pricing test</v>
      </c>
      <c r="U1" t="s">
        <v>81</v>
      </c>
      <c r="V1" t="str">
        <f>Labels!B14</f>
        <v>Prediction Prices</v>
      </c>
      <c r="W1" t="s">
        <v>193</v>
      </c>
      <c r="X1" t="str">
        <f>Labels!E14</f>
        <v>The prices at which sales units of the product are predicted</v>
      </c>
      <c r="Y1" t="s">
        <v>120</v>
      </c>
      <c r="Z1" t="str">
        <f>Labels!B20</f>
        <v>Test Ln Prices</v>
      </c>
      <c r="AA1" t="s">
        <v>42</v>
      </c>
      <c r="AB1" t="str">
        <f>Labels!E20</f>
        <v>Ln(Test_Prices / Reference_Price), for use in the regression equation</v>
      </c>
      <c r="AC1" t="s">
        <v>196</v>
      </c>
      <c r="AD1" t="str">
        <f>Labels!B21</f>
        <v>Test Ln Sales Units</v>
      </c>
      <c r="AE1" t="s">
        <v>23</v>
      </c>
      <c r="AF1" t="str">
        <f>Labels!E21</f>
        <v>Ln(Test_Sales_Units / Reference_Sales_Units), for use in the regression equation</v>
      </c>
      <c r="AG1" t="s">
        <v>112</v>
      </c>
      <c r="AH1" t="str">
        <f>Labels!B18</f>
        <v>Reference Sales Units</v>
      </c>
      <c r="AI1" t="s">
        <v>143</v>
      </c>
      <c r="AJ1" t="str">
        <f>Labels!E18</f>
        <v>The number of units sold when the price is the reference price (Reference_Price)</v>
      </c>
      <c r="AK1" t="s">
        <v>110</v>
      </c>
      <c r="AL1" t="str">
        <f>Labels!B17</f>
        <v>Reference Price</v>
      </c>
      <c r="AM1" t="s">
        <v>190</v>
      </c>
      <c r="AN1" t="str">
        <f>Labels!E17</f>
        <v>The reference price at which we know that sales units equal Reference_Sales_Units</v>
      </c>
      <c r="AO1" t="s">
        <v>73</v>
      </c>
      <c r="AP1" t="str">
        <f>Labels!B16</f>
        <v>Reference Cost</v>
      </c>
      <c r="AQ1" t="s">
        <v>50</v>
      </c>
      <c r="AR1" t="str">
        <f>Labels!E16</f>
        <v>The cost incurred when sales units equal the reference amount (Reference_Sales_Units)</v>
      </c>
      <c r="AS1" t="s">
        <v>51</v>
      </c>
      <c r="AT1" t="str">
        <f>Labels!B8</f>
        <v>Cost Elasticity</v>
      </c>
      <c r="AU1" t="s">
        <v>64</v>
      </c>
      <c r="AV1" t="str">
        <f>Labels!E8</f>
        <v>The elasticity of cost with respect to changes in units sold; that is, the price sensitivity of costs to unit sales. The cost used in the model can be cost of goods or operating cost, depending on what kind of profit margin you  want to measure.</v>
      </c>
      <c r="AW1" t="s">
        <v>16</v>
      </c>
      <c r="AX1" t="str">
        <f>Labels!B13</f>
        <v>Predicted Sales Units</v>
      </c>
      <c r="AY1" t="s">
        <v>213</v>
      </c>
      <c r="AZ1" t="str">
        <f>Labels!E13</f>
        <v>The predicted sales units at each price level</v>
      </c>
      <c r="BA1" t="s">
        <v>171</v>
      </c>
      <c r="BB1" t="str">
        <f>Labels!B9</f>
        <v>Predicted Costs</v>
      </c>
      <c r="BC1" t="s">
        <v>82</v>
      </c>
      <c r="BD1" t="str">
        <f>Labels!E9</f>
        <v>The predicted costs for each level of unit sales predicted by the price elasticity model and the cost elasticity model</v>
      </c>
      <c r="BE1" t="s">
        <v>85</v>
      </c>
      <c r="BF1" t="str">
        <f>Labels!B12</f>
        <v>Predicted Revenue</v>
      </c>
      <c r="BG1" t="s">
        <v>138</v>
      </c>
      <c r="BH1" t="str">
        <f>Labels!E12</f>
        <v>The predicted revenue at each price level using the predictions for sales units</v>
      </c>
      <c r="BI1" t="s">
        <v>26</v>
      </c>
      <c r="BJ1" t="str">
        <f>Labels!B10</f>
        <v>Predicted Margin</v>
      </c>
      <c r="BK1" t="s">
        <v>84</v>
      </c>
      <c r="BL1" t="str">
        <f>Labels!E10</f>
        <v>The predicted profit margin (e.g. contribution margin or operating margin) at each price level using the predictions for sales units and costs</v>
      </c>
    </row>
    <row r="2" spans="1:64" ht="12.75" customHeight="1">
      <c r="A2" t="s">
        <v>100</v>
      </c>
      <c r="B2" t="str">
        <f>Labels!B26</f>
        <v>Test Ref Sales Units</v>
      </c>
      <c r="C2" t="s">
        <v>208</v>
      </c>
      <c r="D2" t="str">
        <f>Labels!E26</f>
        <v>The reference sales units that can be sold in each test market when the price is the reference price (Reference_Price)</v>
      </c>
      <c r="E2" t="s">
        <v>122</v>
      </c>
      <c r="F2" t="str">
        <f>Labels!B25</f>
        <v>Test R squared</v>
      </c>
      <c r="G2" t="s">
        <v>79</v>
      </c>
      <c r="H2" t="str">
        <f>Labels!E25</f>
        <v>The coefficient of determination (commonly known as r-squared) for the regression of log units versus log prices in test markets</v>
      </c>
      <c r="I2" t="s">
        <v>30</v>
      </c>
      <c r="J2" t="str">
        <f>Labels!B29</f>
        <v>Test StdError Elasticity</v>
      </c>
      <c r="K2" t="s">
        <v>89</v>
      </c>
      <c r="L2" t="str">
        <f>Labels!E29</f>
        <v>The standard error of the estimate of the elasticity from the market test</v>
      </c>
      <c r="M2" t="s">
        <v>130</v>
      </c>
      <c r="N2" t="str">
        <f>Labels!B11</f>
        <v>Predicted Margin %</v>
      </c>
      <c r="O2" t="s">
        <v>137</v>
      </c>
      <c r="P2" t="str">
        <f>Labels!E11</f>
        <v xml:space="preserve">The predicted profit margin percentage, defined as (profit margin) / revenue, for each prediction price level </v>
      </c>
      <c r="Q2" t="s">
        <v>121</v>
      </c>
      <c r="R2" t="str">
        <f>Labels!B24</f>
        <v>Test Prices Normalized</v>
      </c>
      <c r="S2" t="s">
        <v>168</v>
      </c>
      <c r="T2" t="str">
        <f>Labels!E24</f>
        <v>The ratio (test price)/(reference price) for each test market. The log of this variable is used in the regression equation to compute elasticity.</v>
      </c>
      <c r="U2" t="s">
        <v>169</v>
      </c>
      <c r="V2" t="str">
        <f>Labels!B28</f>
        <v>Test Sales Units Normalized</v>
      </c>
      <c r="W2" t="s">
        <v>197</v>
      </c>
      <c r="X2" t="str">
        <f>Labels!E28</f>
        <v>The ratio (test sales units)/(test reference sales units) for each test market. The log of this variable is used in the regression equation to compute elasticity.</v>
      </c>
      <c r="Y2" t="s">
        <v>32</v>
      </c>
      <c r="Z2" t="str">
        <f>Labels!B15</f>
        <v>Product</v>
      </c>
      <c r="AA2" t="s">
        <v>77</v>
      </c>
      <c r="AB2">
        <f>Labels!E15</f>
        <v>0</v>
      </c>
      <c r="AC2" t="s">
        <v>205</v>
      </c>
      <c r="AD2" t="str">
        <f>Labels!E39</f>
        <v>A list of the test markets where the pricing test is performed</v>
      </c>
      <c r="AE2" t="s">
        <v>182</v>
      </c>
      <c r="AF2" t="str">
        <f>Labels!B39</f>
        <v>Tests</v>
      </c>
      <c r="AG2" t="s">
        <v>15</v>
      </c>
      <c r="AH2" t="str">
        <f>Labels!D39</f>
        <v>Tests</v>
      </c>
      <c r="AI2" t="s">
        <v>90</v>
      </c>
      <c r="AJ2" t="str">
        <f>Labels!C39</f>
        <v>Total</v>
      </c>
      <c r="AK2" t="s">
        <v>125</v>
      </c>
      <c r="AL2" t="str">
        <f>Labels!B40</f>
        <v>Test 1</v>
      </c>
      <c r="AM2" t="s">
        <v>188</v>
      </c>
      <c r="AN2" t="str">
        <f>Labels!D40</f>
        <v>Tests</v>
      </c>
      <c r="AO2" t="s">
        <v>88</v>
      </c>
      <c r="AP2" t="str">
        <f>Labels!B41</f>
        <v>Test 2</v>
      </c>
      <c r="AQ2" t="s">
        <v>124</v>
      </c>
      <c r="AR2" t="str">
        <f>Labels!B42</f>
        <v>Test 3</v>
      </c>
      <c r="AS2" t="s">
        <v>94</v>
      </c>
      <c r="AT2" t="str">
        <f>Labels!E32</f>
        <v>A list of the price levels at which sales units are predicted from the market test data</v>
      </c>
      <c r="AU2" t="s">
        <v>115</v>
      </c>
      <c r="AV2" t="str">
        <f>Labels!B32</f>
        <v>Predictions</v>
      </c>
      <c r="AW2" t="s">
        <v>19</v>
      </c>
      <c r="AX2" t="str">
        <f>Labels!D32</f>
        <v>Predictions</v>
      </c>
      <c r="AY2" t="s">
        <v>177</v>
      </c>
      <c r="AZ2" t="str">
        <f>Labels!C32</f>
        <v>Total</v>
      </c>
      <c r="BA2" t="s">
        <v>172</v>
      </c>
      <c r="BB2" t="str">
        <f>Labels!B33</f>
        <v>Price 1</v>
      </c>
      <c r="BC2" t="s">
        <v>65</v>
      </c>
      <c r="BD2" t="str">
        <f>Labels!D33</f>
        <v>Predictions</v>
      </c>
      <c r="BE2" t="s">
        <v>185</v>
      </c>
      <c r="BF2" t="str">
        <f>Labels!B34</f>
        <v>Price 2</v>
      </c>
      <c r="BG2" t="s">
        <v>104</v>
      </c>
      <c r="BH2" t="str">
        <f>Labels!B35</f>
        <v>Price 3</v>
      </c>
      <c r="BI2" t="s">
        <v>48</v>
      </c>
      <c r="BJ2" t="str">
        <f>Labels!B36</f>
        <v>Price 4</v>
      </c>
      <c r="BK2" t="s">
        <v>28</v>
      </c>
      <c r="BL2" t="str">
        <f>Labels!B37</f>
        <v>Price 5</v>
      </c>
    </row>
    <row r="4" spans="1:64" ht="12.75" customHeight="1">
      <c r="A4" t="s">
        <v>99</v>
      </c>
      <c r="B4">
        <f>Graphs!A1</f>
        <v>0</v>
      </c>
      <c r="C4" t="s">
        <v>166</v>
      </c>
      <c r="D4" t="str">
        <f>'Price Test'!A1</f>
        <v>ABC, Inc.</v>
      </c>
      <c r="E4" t="s">
        <v>166</v>
      </c>
      <c r="F4" t="str">
        <f>'Sales Predictions'!A1</f>
        <v>ABC, Inc.</v>
      </c>
      <c r="G4" t="s">
        <v>166</v>
      </c>
      <c r="H4" t="str">
        <f>Formulas!A1</f>
        <v>ABC, Inc.</v>
      </c>
      <c r="I4" t="s">
        <v>166</v>
      </c>
      <c r="J4" t="str">
        <f>'(Other Computations)'!A1</f>
        <v>ABC, Inc.</v>
      </c>
      <c r="K4" t="s">
        <v>166</v>
      </c>
      <c r="L4" t="str">
        <f>Labels!A1</f>
        <v>ABC, Inc.</v>
      </c>
      <c r="M4" t="s">
        <v>166</v>
      </c>
      <c r="N4" t="str">
        <f>'ZZZ__FnCalls 1'!A1</f>
        <v>ABC, Inc.</v>
      </c>
      <c r="O4" t="s">
        <v>166</v>
      </c>
      <c r="P4" t="str">
        <f>ZZZ_Ranges!A1</f>
        <v>'Price Test'!Test_Prices</v>
      </c>
      <c r="Q4" t="s">
        <v>166</v>
      </c>
      <c r="R4" t="str">
        <f>ZZZ_Import!A1</f>
        <v>:A:0:Test_Sales_Units</v>
      </c>
    </row>
    <row r="5" spans="1:64" ht="12.75" customHeight="1">
      <c r="A5" t="s">
        <v>132</v>
      </c>
      <c r="B5">
        <f>'Price Test'!B8</f>
        <v>100</v>
      </c>
      <c r="C5" t="s">
        <v>214</v>
      </c>
      <c r="D5">
        <f>'Price Test'!E9</f>
        <v>105</v>
      </c>
      <c r="E5" t="s">
        <v>210</v>
      </c>
      <c r="F5">
        <f>'Price Test'!E10</f>
        <v>116</v>
      </c>
      <c r="G5" t="s">
        <v>105</v>
      </c>
      <c r="H5">
        <f>'Price Test'!E11</f>
        <v>128</v>
      </c>
      <c r="I5" t="s">
        <v>165</v>
      </c>
      <c r="J5">
        <f>'Price Test'!B15</f>
        <v>333.33333333333331</v>
      </c>
      <c r="K5" t="s">
        <v>25</v>
      </c>
      <c r="L5">
        <f>'Price Test'!B16</f>
        <v>333.33333333333331</v>
      </c>
      <c r="M5" t="s">
        <v>22</v>
      </c>
      <c r="N5">
        <f>'Price Test'!B17</f>
        <v>333.33333333333331</v>
      </c>
      <c r="O5" t="s">
        <v>107</v>
      </c>
      <c r="P5">
        <f>'Price Test'!E15</f>
        <v>0</v>
      </c>
      <c r="Q5" t="s">
        <v>173</v>
      </c>
      <c r="R5">
        <f>'Price Test'!E16</f>
        <v>0</v>
      </c>
      <c r="S5" t="s">
        <v>49</v>
      </c>
      <c r="T5">
        <f>'Price Test'!E17</f>
        <v>0</v>
      </c>
      <c r="U5" t="s">
        <v>129</v>
      </c>
      <c r="V5">
        <f>'Sales Predictions'!B9</f>
        <v>105</v>
      </c>
      <c r="W5" t="s">
        <v>126</v>
      </c>
      <c r="X5">
        <f>'Sales Predictions'!B10</f>
        <v>128</v>
      </c>
      <c r="Y5" t="s">
        <v>13</v>
      </c>
      <c r="Z5">
        <f>'Sales Predictions'!B11</f>
        <v>151</v>
      </c>
      <c r="AA5" t="s">
        <v>202</v>
      </c>
      <c r="AB5">
        <f>'Sales Predictions'!B12</f>
        <v>174</v>
      </c>
      <c r="AC5" t="s">
        <v>36</v>
      </c>
      <c r="AD5">
        <f>'Sales Predictions'!B13</f>
        <v>197</v>
      </c>
      <c r="AE5" t="s">
        <v>180</v>
      </c>
      <c r="AF5">
        <f>'Sales Predictions'!B26</f>
        <v>1000</v>
      </c>
      <c r="AG5" t="s">
        <v>161</v>
      </c>
      <c r="AH5">
        <f>'Sales Predictions'!E26</f>
        <v>56000</v>
      </c>
      <c r="AI5" t="s">
        <v>12</v>
      </c>
      <c r="AJ5">
        <f>'Sales Predictions'!H26</f>
        <v>0.45</v>
      </c>
      <c r="AK5" t="s">
        <v>83</v>
      </c>
      <c r="AL5" t="str">
        <f>'(Other Computations)'!B8</f>
        <v>ABC, Inc.</v>
      </c>
      <c r="AM5" t="s">
        <v>38</v>
      </c>
      <c r="AN5" t="str">
        <f>'(Other Computations)'!B11</f>
        <v>Widgets</v>
      </c>
      <c r="AO5" t="s">
        <v>9</v>
      </c>
      <c r="AP5" t="str">
        <f>'(Other Computations)'!B14</f>
        <v>Price Test with Standard Product</v>
      </c>
    </row>
  </sheetData>
  <pageMargins left="0.75" right="0.75" top="1" bottom="1" header="0.5" footer="0.5"/>
  <pageSetup paperSize="9"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4" ma:contentTypeDescription="Create a new document." ma:contentTypeScope="" ma:versionID="e4b7918f6d70a6bbd3ae09fdaae93119"/>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file>

<file path=customXml/itemProps1.xml><?xml version="1.0" encoding="utf-8"?>
<ds:datastoreItem xmlns:ds="http://schemas.openxmlformats.org/officeDocument/2006/customXml" ds:itemID="{6C646686-03BF-44F2-ADE2-2264C78E3C1A}">
  <ds:schemaRefs>
    <ds:schemaRef ds:uri="http://schemas.microsoft.com/office/2006/metadata/contentType"/>
    <ds:schemaRef ds:uri="http://schemas.microsoft.com/office/2006/metadata/properties/metaAttributes"/>
  </ds:schemaRefs>
</ds:datastoreItem>
</file>

<file path=customXml/itemProps2.xml><?xml version="1.0" encoding="utf-8"?>
<ds:datastoreItem xmlns:ds="http://schemas.openxmlformats.org/officeDocument/2006/customXml" ds:itemID="{CFB49502-D639-40BB-A789-34BEE6BF3478}">
  <ds:schemaRefs>
    <ds:schemaRef ds:uri="http://schemas.microsoft.com/sharepoint/v3/contenttype/forms"/>
  </ds:schemaRefs>
</ds:datastoreItem>
</file>

<file path=customXml/itemProps3.xml><?xml version="1.0" encoding="utf-8"?>
<ds:datastoreItem xmlns:ds="http://schemas.openxmlformats.org/officeDocument/2006/customXml" ds:itemID="{F3ECFBC7-A101-43D3-BA2B-D1C662E858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vt:lpstr>
      <vt:lpstr>Graphs</vt:lpstr>
      <vt:lpstr>Price Test</vt:lpstr>
      <vt:lpstr>Sales Predictions</vt:lpstr>
      <vt:lpstr>Formulas</vt:lpstr>
      <vt:lpstr>(Other Computations)</vt:lpstr>
      <vt:lpstr>Labels</vt:lpstr>
      <vt:lpstr>ZZZ__FnCalls 1</vt:lpstr>
      <vt:lpstr>ZZZ_Ranges</vt:lpstr>
      <vt:lpstr>ZZZ_Import</vt:lpstr>
      <vt:lpstr>Cost_Elasticity</vt:lpstr>
      <vt:lpstr>Predicted_Margin</vt:lpstr>
      <vt:lpstr>Predicted_Revenue</vt:lpstr>
      <vt:lpstr>Predicted_Sales_Units</vt:lpstr>
      <vt:lpstr>Prediction_Prices</vt:lpstr>
      <vt:lpstr>Intro!Print_Titles</vt:lpstr>
      <vt:lpstr>Test_Elasticity</vt:lpstr>
      <vt:lpstr>Test_Prices</vt:lpstr>
      <vt:lpstr>Test_Prices_Normed</vt:lpstr>
      <vt:lpstr>Test_Sales_Units</vt:lpstr>
      <vt:lpstr>Test_Sales_Units_Normed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Dnaumov</dc:creator>
  <cp:lastModifiedBy>Dnaumov</cp:lastModifiedBy>
  <cp:lastPrinted>2009-02-11T14:59:05Z</cp:lastPrinted>
  <dcterms:created xsi:type="dcterms:W3CDTF">2010-06-11T21:37:30Z</dcterms:created>
  <dcterms:modified xsi:type="dcterms:W3CDTF">2010-07-09T20:19:02Z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TC103609669990</vt:lpwstr>
  </property>
</Properties>
</file>